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24000" windowHeight="9732"/>
  </bookViews>
  <sheets>
    <sheet name="Scores" sheetId="1" r:id="rId1"/>
    <sheet name="Results summary" sheetId="2" r:id="rId2"/>
  </sheets>
  <definedNames>
    <definedName name="_xlnm._FilterDatabase" localSheetId="0" hidden="1">Scores!$A$5:$AC$14</definedName>
  </definedNames>
  <calcPr calcId="162913"/>
</workbook>
</file>

<file path=xl/calcChain.xml><?xml version="1.0" encoding="utf-8"?>
<calcChain xmlns="http://schemas.openxmlformats.org/spreadsheetml/2006/main">
  <c r="AA5" i="1" l="1"/>
  <c r="S28" i="1" l="1"/>
  <c r="S23" i="1"/>
  <c r="S13" i="1"/>
  <c r="S24" i="1"/>
  <c r="S29" i="1"/>
  <c r="S31" i="1"/>
  <c r="S9" i="1"/>
  <c r="S14" i="1"/>
  <c r="S17" i="1"/>
  <c r="S20" i="1"/>
  <c r="S25" i="1"/>
  <c r="S10" i="1"/>
  <c r="S18" i="1"/>
  <c r="S36" i="1"/>
  <c r="S11" i="1"/>
  <c r="S12" i="1"/>
  <c r="S30" i="1"/>
  <c r="S19" i="1"/>
  <c r="S15" i="1"/>
  <c r="S21" i="1"/>
  <c r="S16" i="1"/>
  <c r="S22" i="1"/>
  <c r="S32" i="1"/>
  <c r="S26" i="1"/>
  <c r="S38" i="1"/>
  <c r="S37" i="1"/>
  <c r="S35" i="1"/>
  <c r="S33" i="1"/>
  <c r="S34" i="1"/>
  <c r="S5" i="1"/>
  <c r="S6" i="1"/>
  <c r="S7" i="1"/>
  <c r="S8" i="1"/>
  <c r="S27" i="1"/>
  <c r="E31" i="2" l="1"/>
  <c r="Y28" i="1" l="1"/>
  <c r="Y23" i="1"/>
  <c r="Y13" i="1"/>
  <c r="Y24" i="1"/>
  <c r="Y29" i="1"/>
  <c r="Y31" i="1"/>
  <c r="Y9" i="1"/>
  <c r="Y14" i="1"/>
  <c r="Y17" i="1"/>
  <c r="Y20" i="1"/>
  <c r="Y25" i="1"/>
  <c r="Y10" i="1"/>
  <c r="Y18" i="1"/>
  <c r="Y36" i="1"/>
  <c r="Y11" i="1"/>
  <c r="Y12" i="1"/>
  <c r="Y30" i="1"/>
  <c r="Y19" i="1"/>
  <c r="Y15" i="1"/>
  <c r="Y21" i="1"/>
  <c r="Y16" i="1"/>
  <c r="Y22" i="1"/>
  <c r="Y32" i="1"/>
  <c r="Y26" i="1"/>
  <c r="Y38" i="1"/>
  <c r="Y37" i="1"/>
  <c r="Y35" i="1"/>
  <c r="Y33" i="1"/>
  <c r="Y34" i="1"/>
  <c r="Y5" i="1"/>
  <c r="Y6" i="1"/>
  <c r="Y7" i="1"/>
  <c r="Y8" i="1"/>
  <c r="Y27" i="1"/>
  <c r="V18" i="1" l="1"/>
  <c r="V36" i="1"/>
  <c r="V11" i="1"/>
  <c r="V26" i="1"/>
  <c r="V12" i="1"/>
  <c r="V30" i="1"/>
  <c r="V38" i="1"/>
  <c r="AA38" i="1" s="1"/>
  <c r="V37" i="1"/>
  <c r="V19" i="1"/>
  <c r="V35" i="1"/>
  <c r="V33" i="1"/>
  <c r="V17" i="1"/>
  <c r="V20" i="1"/>
  <c r="V25" i="1"/>
  <c r="V15" i="1"/>
  <c r="V27" i="1"/>
  <c r="V21" i="1"/>
  <c r="V28" i="1"/>
  <c r="V5" i="1"/>
  <c r="V6" i="1"/>
  <c r="V29" i="1"/>
  <c r="V7" i="1"/>
  <c r="V8" i="1"/>
  <c r="V16" i="1"/>
  <c r="V22" i="1"/>
  <c r="V32" i="1"/>
  <c r="V23" i="1"/>
  <c r="V13" i="1"/>
  <c r="V31" i="1"/>
  <c r="V24" i="1"/>
  <c r="V9" i="1"/>
  <c r="V14" i="1"/>
  <c r="V34" i="1"/>
  <c r="V10" i="1"/>
  <c r="O18" i="1"/>
  <c r="P18" i="1" s="1"/>
  <c r="O36" i="1"/>
  <c r="P36" i="1" s="1"/>
  <c r="O11" i="1"/>
  <c r="P11" i="1" s="1"/>
  <c r="O26" i="1"/>
  <c r="P26" i="1" s="1"/>
  <c r="O12" i="1"/>
  <c r="P12" i="1" s="1"/>
  <c r="O30" i="1"/>
  <c r="P30" i="1" s="1"/>
  <c r="O38" i="1"/>
  <c r="P38" i="1" s="1"/>
  <c r="O37" i="1"/>
  <c r="P37" i="1" s="1"/>
  <c r="O19" i="1"/>
  <c r="P19" i="1" s="1"/>
  <c r="O35" i="1"/>
  <c r="P35" i="1" s="1"/>
  <c r="O33" i="1"/>
  <c r="P33" i="1" s="1"/>
  <c r="O17" i="1"/>
  <c r="P17" i="1" s="1"/>
  <c r="O20" i="1"/>
  <c r="P20" i="1" s="1"/>
  <c r="O25" i="1"/>
  <c r="P25" i="1" s="1"/>
  <c r="O15" i="1"/>
  <c r="P15" i="1" s="1"/>
  <c r="O27" i="1"/>
  <c r="P27" i="1" s="1"/>
  <c r="O21" i="1"/>
  <c r="P21" i="1" s="1"/>
  <c r="O28" i="1"/>
  <c r="P28" i="1" s="1"/>
  <c r="O5" i="1"/>
  <c r="P5" i="1" s="1"/>
  <c r="O6" i="1"/>
  <c r="P6" i="1" s="1"/>
  <c r="O29" i="1"/>
  <c r="P29" i="1" s="1"/>
  <c r="O7" i="1"/>
  <c r="P7" i="1" s="1"/>
  <c r="O8" i="1"/>
  <c r="P8" i="1" s="1"/>
  <c r="O16" i="1"/>
  <c r="P16" i="1" s="1"/>
  <c r="O22" i="1"/>
  <c r="P22" i="1" s="1"/>
  <c r="O32" i="1"/>
  <c r="P32" i="1" s="1"/>
  <c r="O23" i="1"/>
  <c r="P23" i="1" s="1"/>
  <c r="O13" i="1"/>
  <c r="P13" i="1" s="1"/>
  <c r="O31" i="1"/>
  <c r="P31" i="1" s="1"/>
  <c r="O24" i="1"/>
  <c r="P24" i="1" s="1"/>
  <c r="O9" i="1"/>
  <c r="P9" i="1" s="1"/>
  <c r="O14" i="1"/>
  <c r="P14" i="1" s="1"/>
  <c r="O34" i="1"/>
  <c r="P34" i="1" s="1"/>
  <c r="O10" i="1"/>
  <c r="P10" i="1" s="1"/>
  <c r="AA13" i="1" l="1"/>
  <c r="AA34" i="1"/>
  <c r="AB34" i="1" s="1"/>
  <c r="AA9" i="1"/>
  <c r="AB9" i="1" s="1"/>
  <c r="AA24" i="1"/>
  <c r="AB24" i="1" s="1"/>
  <c r="AA31" i="1"/>
  <c r="AB31" i="1" s="1"/>
  <c r="AA22" i="1"/>
  <c r="AB22" i="1" s="1"/>
  <c r="AA28" i="1"/>
  <c r="AB28" i="1" s="1"/>
  <c r="AA20" i="1"/>
  <c r="AB20" i="1" s="1"/>
  <c r="AA30" i="1"/>
  <c r="AB30" i="1" s="1"/>
  <c r="AA10" i="1"/>
  <c r="AB10" i="1" s="1"/>
  <c r="AA21" i="1"/>
  <c r="AB21" i="1" s="1"/>
  <c r="AA17" i="1"/>
  <c r="AB17" i="1" s="1"/>
  <c r="AA16" i="1"/>
  <c r="AB16" i="1" s="1"/>
  <c r="AA6" i="1"/>
  <c r="AB6" i="1" s="1"/>
  <c r="AA27" i="1"/>
  <c r="AB27" i="1" s="1"/>
  <c r="AA25" i="1"/>
  <c r="AB25" i="1" s="1"/>
  <c r="AA33" i="1"/>
  <c r="AB33" i="1" s="1"/>
  <c r="AA37" i="1"/>
  <c r="AB37" i="1" s="1"/>
  <c r="AA26" i="1"/>
  <c r="AB26" i="1" s="1"/>
  <c r="AA7" i="1"/>
  <c r="AB7" i="1" s="1"/>
  <c r="AA19" i="1"/>
  <c r="AB19" i="1" s="1"/>
  <c r="AA36" i="1"/>
  <c r="AB36" i="1" s="1"/>
  <c r="AA14" i="1"/>
  <c r="AB14" i="1" s="1"/>
  <c r="AA23" i="1"/>
  <c r="AB23" i="1" s="1"/>
  <c r="AA29" i="1"/>
  <c r="AB29" i="1" s="1"/>
  <c r="AA15" i="1"/>
  <c r="AB15" i="1" s="1"/>
  <c r="AA12" i="1"/>
  <c r="AB12" i="1" s="1"/>
  <c r="AA18" i="1"/>
  <c r="AB18" i="1" s="1"/>
  <c r="AA35" i="1"/>
  <c r="AB35" i="1" s="1"/>
  <c r="AB38" i="1"/>
  <c r="AA11" i="1"/>
  <c r="AB11" i="1" s="1"/>
  <c r="AA32" i="1"/>
  <c r="AB32" i="1" s="1"/>
  <c r="AA8" i="1"/>
  <c r="AB8" i="1" s="1"/>
  <c r="AB5" i="1"/>
  <c r="AB13" i="1"/>
  <c r="O21" i="2" l="1"/>
  <c r="O17" i="2"/>
  <c r="O22" i="2"/>
  <c r="O18" i="2"/>
  <c r="O16" i="2"/>
  <c r="O23" i="2"/>
  <c r="O19" i="2"/>
  <c r="O24" i="2"/>
  <c r="O20" i="2"/>
  <c r="E32" i="2"/>
</calcChain>
</file>

<file path=xl/sharedStrings.xml><?xml version="1.0" encoding="utf-8"?>
<sst xmlns="http://schemas.openxmlformats.org/spreadsheetml/2006/main" count="150" uniqueCount="117">
  <si>
    <t>No.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</si>
  <si>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</si>
  <si>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</si>
  <si>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</si>
  <si>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</si>
  <si>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</si>
  <si>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</si>
  <si>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</si>
  <si>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</si>
  <si>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</si>
  <si>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</si>
  <si>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</si>
  <si>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</si>
  <si>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</si>
  <si>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</si>
  <si>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</si>
  <si>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</si>
  <si>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</si>
  <si>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</si>
  <si>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</si>
  <si>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</si>
  <si>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</si>
  <si>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</si>
  <si>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</si>
  <si>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</si>
  <si>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</si>
  <si>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</si>
  <si>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</si>
  <si>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</si>
  <si>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</si>
  <si>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</si>
  <si>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</si>
  <si>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</si>
  <si>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</si>
  <si>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</si>
  <si>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Score out of 20</t>
  </si>
  <si>
    <t>Project</t>
  </si>
  <si>
    <t>L7</t>
  </si>
  <si>
    <t>L8</t>
  </si>
  <si>
    <t>/30</t>
  </si>
  <si>
    <t>/8</t>
  </si>
  <si>
    <t>/25</t>
  </si>
  <si>
    <t>CHRISTOPHER</t>
  </si>
  <si>
    <t>Presentation</t>
  </si>
  <si>
    <t>Score out of 30</t>
  </si>
  <si>
    <t>/10</t>
  </si>
  <si>
    <t>/40</t>
  </si>
  <si>
    <t>Average score on the exam</t>
  </si>
  <si>
    <t>BENEDICT</t>
  </si>
  <si>
    <t>KULKIATPRAVAT</t>
  </si>
  <si>
    <t>WANIDA</t>
  </si>
  <si>
    <t>PORNJANTUEK</t>
  </si>
  <si>
    <t>AHMED ESSMAEEL  ALMENDAY</t>
  </si>
  <si>
    <t>APICHAYAPORN</t>
  </si>
  <si>
    <t>THEPPAWAN</t>
  </si>
  <si>
    <t>ATHIPAT</t>
  </si>
  <si>
    <t>NENYOD</t>
  </si>
  <si>
    <t>CHAYADA</t>
  </si>
  <si>
    <t>CHANTAWAT</t>
  </si>
  <si>
    <t>DYRPATR MARK</t>
  </si>
  <si>
    <t>HOWELL</t>
  </si>
  <si>
    <t>JIRAWAN</t>
  </si>
  <si>
    <t>PHUMCHAROEN</t>
  </si>
  <si>
    <t>LINDA</t>
  </si>
  <si>
    <t>SCHMIDT</t>
  </si>
  <si>
    <t>MANACHANOK</t>
  </si>
  <si>
    <t>KONGSOOMBOON</t>
  </si>
  <si>
    <t>ORNNIPA</t>
  </si>
  <si>
    <t>KHAMKHAEK</t>
  </si>
  <si>
    <t>PUNTHARIK</t>
  </si>
  <si>
    <t>YINDEESOOK</t>
  </si>
  <si>
    <t>YESHI</t>
  </si>
  <si>
    <t>CHODEN</t>
  </si>
  <si>
    <t>KACHAMAT</t>
  </si>
  <si>
    <t>KRAINARA</t>
  </si>
  <si>
    <t>NAPHA</t>
  </si>
  <si>
    <t>SARAPHU</t>
  </si>
  <si>
    <t>NARISSARA</t>
  </si>
  <si>
    <t>NONTHAISONG</t>
  </si>
  <si>
    <t>RAMITA</t>
  </si>
  <si>
    <t>PHAKKAMON</t>
  </si>
  <si>
    <t>SAKDEJ</t>
  </si>
  <si>
    <t>DOUNGKUL</t>
  </si>
  <si>
    <t>SARUNYU</t>
  </si>
  <si>
    <t>INTERAKAMHANG</t>
  </si>
  <si>
    <t>NADA</t>
  </si>
  <si>
    <t>CHALACHOL</t>
  </si>
  <si>
    <t xml:space="preserve">PONGPORN </t>
  </si>
  <si>
    <t>MOONYONGSAK</t>
  </si>
  <si>
    <t>AUEAUNGKURL</t>
  </si>
  <si>
    <t>PANOCHIT</t>
  </si>
  <si>
    <t>NAMFON</t>
  </si>
  <si>
    <t>NAPAT</t>
  </si>
  <si>
    <t>THANADECHACHAI</t>
  </si>
  <si>
    <t>NATHAN DAVID</t>
  </si>
  <si>
    <t>SLOANE</t>
  </si>
  <si>
    <t>SIRIPONG</t>
  </si>
  <si>
    <t>PRECHAKAS</t>
  </si>
  <si>
    <t>SUPAPONG</t>
  </si>
  <si>
    <t>SRISAWAT</t>
  </si>
  <si>
    <t>SAYOMPON</t>
  </si>
  <si>
    <t>WONGSA</t>
  </si>
  <si>
    <t>SUTTINAN</t>
  </si>
  <si>
    <t>TANYAPHAN</t>
  </si>
  <si>
    <t>WARAPORN</t>
  </si>
  <si>
    <t>SEPSOOK</t>
  </si>
  <si>
    <t>G</t>
  </si>
  <si>
    <t>H</t>
  </si>
  <si>
    <t>E</t>
  </si>
  <si>
    <t>CHIARA</t>
  </si>
  <si>
    <t>FISCHER</t>
  </si>
  <si>
    <t>VERENA</t>
  </si>
  <si>
    <t>JANSEN</t>
  </si>
  <si>
    <t>JUSTUS</t>
  </si>
  <si>
    <t>GANTER</t>
  </si>
  <si>
    <t>KNOELL</t>
  </si>
  <si>
    <t>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</si>
</sst>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0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1" fillId="11" borderId="2" xfId="0" applyFont="1" applyFill="1" applyBorder="1" applyAlignment="1">
      <alignment horizontal="center"/>
    </xf>
    <xf numFmtId="164" fontId="12" fillId="9" borderId="2" xfId="0" applyNumberFormat="1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9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41</xdr:row>
      <xdr:rowOff>8955</xdr:rowOff>
    </xdr:from>
    <xdr:to>
      <xdr:col>4</xdr:col>
      <xdr:colOff>24993</xdr:colOff>
      <xdr:row>44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MCS 2160 Language for Mass Communication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 (2017)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1"/>
  <sheetViews>
    <sheetView tabSelected="1" topLeftCell="B1" zoomScale="90" zoomScaleNormal="90" workbookViewId="0">
      <pane xSplit="5" topLeftCell="G1" activePane="topRight" state="frozen"/>
      <selection activeCell="B1" sqref="B1"/>
      <selection pane="topRight" activeCell="G18" sqref="G18"/>
    </sheetView>
  </sheetViews>
  <sheetFormatPr defaultColWidth="9.109375" defaultRowHeight="14.4" x14ac:dyDescent="0.3"/>
  <cols>
    <col min="1" max="1" width="4.5546875" style="1" customWidth="1"/>
    <col min="2" max="2" width="7.109375" style="3" bestFit="1" customWidth="1"/>
    <col min="3" max="3" width="1.44140625" style="3" hidden="1" customWidth="1"/>
    <col min="4" max="4" width="14.88671875" style="3" customWidth="1"/>
    <col min="5" max="5" width="18.21875" style="1" customWidth="1"/>
    <col min="6" max="6" width="17.77734375" style="1" bestFit="1" customWidth="1"/>
    <col min="7" max="14" width="4.44140625" style="1" customWidth="1"/>
    <col min="15" max="15" width="5.88671875" style="1" bestFit="1" customWidth="1"/>
    <col min="16" max="16" width="5.5546875" style="1" bestFit="1" customWidth="1"/>
    <col min="17" max="17" width="1.88671875" customWidth="1"/>
    <col min="18" max="18" width="15.109375" bestFit="1" customWidth="1"/>
    <col min="19" max="19" width="11.5546875" customWidth="1"/>
    <col min="20" max="20" width="1.6640625" customWidth="1"/>
    <col min="21" max="21" width="15.109375" bestFit="1" customWidth="1"/>
    <col min="22" max="22" width="11.5546875" customWidth="1"/>
    <col min="23" max="23" width="1.6640625" customWidth="1"/>
    <col min="24" max="24" width="6.88671875" style="1" customWidth="1"/>
    <col min="25" max="25" width="8.5546875" style="1" customWidth="1"/>
    <col min="26" max="26" width="3.5546875" style="1" customWidth="1"/>
    <col min="27" max="27" width="13" style="1" bestFit="1" customWidth="1"/>
    <col min="28" max="28" width="15.33203125" style="1" bestFit="1" customWidth="1"/>
    <col min="29" max="29" width="105.44140625" style="1" bestFit="1" customWidth="1"/>
    <col min="30" max="30" width="7.88671875" style="1" bestFit="1" customWidth="1"/>
    <col min="31" max="31" width="18.33203125" style="1" customWidth="1"/>
    <col min="32" max="32" width="34" style="1" customWidth="1"/>
    <col min="33" max="33" width="17.5546875" style="1" customWidth="1"/>
    <col min="34" max="40" width="9.109375" style="1"/>
    <col min="41" max="41" width="6.88671875" style="1" customWidth="1"/>
    <col min="42" max="16384" width="9.109375" style="1"/>
  </cols>
  <sheetData>
    <row r="2" spans="1:28" ht="17.399999999999999" x14ac:dyDescent="0.3">
      <c r="A2" s="16" t="s">
        <v>0</v>
      </c>
      <c r="B2" s="17" t="s">
        <v>1</v>
      </c>
      <c r="C2" s="17" t="s">
        <v>31</v>
      </c>
      <c r="D2" s="17" t="s">
        <v>34</v>
      </c>
      <c r="E2" s="17" t="s">
        <v>2</v>
      </c>
      <c r="F2" s="18" t="s">
        <v>3</v>
      </c>
      <c r="G2" s="32" t="s">
        <v>4</v>
      </c>
      <c r="H2" s="12"/>
      <c r="I2" s="12"/>
      <c r="J2" s="12"/>
      <c r="K2" s="12"/>
      <c r="L2" s="12"/>
      <c r="M2" s="12"/>
      <c r="N2" s="12"/>
      <c r="O2" s="12"/>
      <c r="P2" s="13"/>
      <c r="R2" s="53" t="s">
        <v>36</v>
      </c>
      <c r="S2" s="50"/>
      <c r="U2" s="53" t="s">
        <v>43</v>
      </c>
      <c r="V2" s="50"/>
      <c r="X2" s="49" t="s">
        <v>5</v>
      </c>
      <c r="Y2" s="50"/>
      <c r="Z2" s="4"/>
      <c r="AA2" s="51" t="s">
        <v>6</v>
      </c>
      <c r="AB2" s="50"/>
    </row>
    <row r="3" spans="1:28" ht="23.4" x14ac:dyDescent="0.6">
      <c r="A3" s="19"/>
      <c r="B3" s="20"/>
      <c r="C3" s="20"/>
      <c r="D3" s="20"/>
      <c r="E3" s="21"/>
      <c r="F3" s="22"/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37</v>
      </c>
      <c r="N3" s="5" t="s">
        <v>38</v>
      </c>
      <c r="O3" s="39" t="s">
        <v>24</v>
      </c>
      <c r="P3" s="36" t="s">
        <v>25</v>
      </c>
      <c r="R3" s="46" t="s">
        <v>44</v>
      </c>
      <c r="S3" s="37" t="s">
        <v>29</v>
      </c>
      <c r="U3" s="46" t="s">
        <v>35</v>
      </c>
      <c r="V3" s="37" t="s">
        <v>29</v>
      </c>
      <c r="X3" s="42" t="s">
        <v>32</v>
      </c>
      <c r="Y3" s="38" t="s">
        <v>25</v>
      </c>
      <c r="Z3" s="6"/>
      <c r="AA3" s="33" t="s">
        <v>6</v>
      </c>
      <c r="AB3" s="33" t="s">
        <v>13</v>
      </c>
    </row>
    <row r="4" spans="1:28" x14ac:dyDescent="0.3">
      <c r="O4" s="3" t="s">
        <v>40</v>
      </c>
      <c r="P4" s="3" t="s">
        <v>45</v>
      </c>
      <c r="R4" s="15" t="s">
        <v>39</v>
      </c>
      <c r="S4" s="15" t="s">
        <v>39</v>
      </c>
      <c r="U4" s="15" t="s">
        <v>33</v>
      </c>
      <c r="V4" s="15" t="s">
        <v>33</v>
      </c>
      <c r="X4" s="3" t="s">
        <v>41</v>
      </c>
      <c r="Y4" s="3" t="s">
        <v>46</v>
      </c>
      <c r="AA4" s="3" t="s">
        <v>14</v>
      </c>
    </row>
    <row r="5" spans="1:28" x14ac:dyDescent="0.3">
      <c r="B5" s="48" t="s">
        <v>21</v>
      </c>
      <c r="C5" s="43"/>
      <c r="D5" s="43"/>
      <c r="E5" s="44" t="s">
        <v>109</v>
      </c>
      <c r="F5" s="45" t="s">
        <v>110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7">
        <f>SUM(G5:N5)</f>
        <v>8</v>
      </c>
      <c r="P5" s="35">
        <f>O5/8*10</f>
        <v>10</v>
      </c>
      <c r="Q5" s="34"/>
      <c r="R5" s="9">
        <v>30</v>
      </c>
      <c r="S5" s="47">
        <f>R5</f>
        <v>30</v>
      </c>
      <c r="T5" s="8"/>
      <c r="U5" s="9">
        <v>17.5</v>
      </c>
      <c r="V5" s="47">
        <f>U5</f>
        <v>17.5</v>
      </c>
      <c r="W5" s="8"/>
      <c r="X5" s="9">
        <v>25</v>
      </c>
      <c r="Y5" s="35">
        <f>X5/25*40</f>
        <v>40</v>
      </c>
      <c r="Z5" s="10"/>
      <c r="AA5" s="40">
        <f>P5+S5+V5+Y5</f>
        <v>97.5</v>
      </c>
      <c r="AB5" s="41" t="str">
        <f>IF(AA5&gt;=79.5,"A",IF(AA5&gt;=74.5,"B+",IF(AA5&gt;=69.5,"B",IF(AA5&gt;=64.5,"C+",IF(AA5&gt;=59.5,"C",IF(AA5&gt;=54.5,"D+",IF(AA5&gt;=44.5,"D",IF(AA5&lt;44.5,"FAIL"))))))))</f>
        <v>A</v>
      </c>
    </row>
    <row r="6" spans="1:28" x14ac:dyDescent="0.3">
      <c r="B6" s="48" t="s">
        <v>21</v>
      </c>
      <c r="C6" s="43"/>
      <c r="D6" s="43"/>
      <c r="E6" s="44" t="s">
        <v>111</v>
      </c>
      <c r="F6" s="45" t="s">
        <v>112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7">
        <f>SUM(G6:N6)</f>
        <v>8</v>
      </c>
      <c r="P6" s="35">
        <f>O6/8*10</f>
        <v>10</v>
      </c>
      <c r="Q6" s="34"/>
      <c r="R6" s="9">
        <v>30</v>
      </c>
      <c r="S6" s="47">
        <f>R6</f>
        <v>30</v>
      </c>
      <c r="T6" s="8"/>
      <c r="U6" s="9">
        <v>17.5</v>
      </c>
      <c r="V6" s="47">
        <f>U6</f>
        <v>17.5</v>
      </c>
      <c r="W6" s="8"/>
      <c r="X6" s="9">
        <v>25</v>
      </c>
      <c r="Y6" s="35">
        <f>X6/25*40</f>
        <v>40</v>
      </c>
      <c r="Z6" s="10"/>
      <c r="AA6" s="40">
        <f>P6+S6+V6+Y6</f>
        <v>97.5</v>
      </c>
      <c r="AB6" s="41" t="str">
        <f>IF(AA6&gt;=79.5,"A",IF(AA6&gt;=74.5,"B+",IF(AA6&gt;=69.5,"B",IF(AA6&gt;=64.5,"C+",IF(AA6&gt;=59.5,"C",IF(AA6&gt;=54.5,"D+",IF(AA6&gt;=44.5,"D",IF(AA6&lt;44.5,"FAIL"))))))))</f>
        <v>A</v>
      </c>
    </row>
    <row r="7" spans="1:28" x14ac:dyDescent="0.3">
      <c r="B7" s="48" t="s">
        <v>21</v>
      </c>
      <c r="C7" s="43"/>
      <c r="D7" s="43"/>
      <c r="E7" s="44" t="s">
        <v>42</v>
      </c>
      <c r="F7" s="45" t="s">
        <v>115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7">
        <f>SUM(G7:N7)</f>
        <v>8</v>
      </c>
      <c r="P7" s="35">
        <f>O7/8*10</f>
        <v>10</v>
      </c>
      <c r="Q7" s="34"/>
      <c r="R7" s="9">
        <v>30</v>
      </c>
      <c r="S7" s="47">
        <f>R7</f>
        <v>30</v>
      </c>
      <c r="T7" s="8"/>
      <c r="U7" s="9">
        <v>17.5</v>
      </c>
      <c r="V7" s="47">
        <f>U7</f>
        <v>17.5</v>
      </c>
      <c r="W7" s="8"/>
      <c r="X7" s="9">
        <v>25</v>
      </c>
      <c r="Y7" s="35">
        <f>X7/25*40</f>
        <v>40</v>
      </c>
      <c r="Z7" s="10"/>
      <c r="AA7" s="40">
        <f>P7+S7+V7+Y7</f>
        <v>97.5</v>
      </c>
      <c r="AB7" s="41" t="str">
        <f>IF(AA7&gt;=79.5,"A",IF(AA7&gt;=74.5,"B+",IF(AA7&gt;=69.5,"B",IF(AA7&gt;=64.5,"C+",IF(AA7&gt;=59.5,"C",IF(AA7&gt;=54.5,"D+",IF(AA7&gt;=44.5,"D",IF(AA7&lt;44.5,"FAIL"))))))))</f>
        <v>A</v>
      </c>
    </row>
    <row r="8" spans="1:28" x14ac:dyDescent="0.3">
      <c r="B8" s="48" t="s">
        <v>21</v>
      </c>
      <c r="C8" s="43"/>
      <c r="D8" s="43"/>
      <c r="E8" s="44" t="s">
        <v>113</v>
      </c>
      <c r="F8" s="45" t="s">
        <v>114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7">
        <f>SUM(G8:N8)</f>
        <v>8</v>
      </c>
      <c r="P8" s="35">
        <f>O8/8*10</f>
        <v>10</v>
      </c>
      <c r="Q8" s="34"/>
      <c r="R8" s="9">
        <v>30</v>
      </c>
      <c r="S8" s="47">
        <f>R8</f>
        <v>30</v>
      </c>
      <c r="T8" s="8"/>
      <c r="U8" s="9">
        <v>17.5</v>
      </c>
      <c r="V8" s="47">
        <f>U8</f>
        <v>17.5</v>
      </c>
      <c r="W8" s="8"/>
      <c r="X8" s="9">
        <v>25</v>
      </c>
      <c r="Y8" s="35">
        <f>X8/25*40</f>
        <v>40</v>
      </c>
      <c r="Z8" s="10"/>
      <c r="AA8" s="40">
        <f>P8+S8+V8+Y8</f>
        <v>97.5</v>
      </c>
      <c r="AB8" s="41" t="str">
        <f>IF(AA8&gt;=79.5,"A",IF(AA8&gt;=74.5,"B+",IF(AA8&gt;=69.5,"B",IF(AA8&gt;=64.5,"C+",IF(AA8&gt;=59.5,"C",IF(AA8&gt;=54.5,"D+",IF(AA8&gt;=44.5,"D",IF(AA8&lt;44.5,"FAIL"))))))))</f>
        <v>A</v>
      </c>
    </row>
    <row r="9" spans="1:28" x14ac:dyDescent="0.3">
      <c r="B9" s="48" t="s">
        <v>15</v>
      </c>
      <c r="C9" s="43"/>
      <c r="D9" s="43">
        <v>5853010105</v>
      </c>
      <c r="E9" s="44" t="s">
        <v>61</v>
      </c>
      <c r="F9" s="45" t="s">
        <v>62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7">
        <f>SUM(G9:N9)</f>
        <v>8</v>
      </c>
      <c r="P9" s="35">
        <f>O9/8*10</f>
        <v>10</v>
      </c>
      <c r="Q9" s="34"/>
      <c r="R9" s="9">
        <v>24</v>
      </c>
      <c r="S9" s="47">
        <f>R9</f>
        <v>24</v>
      </c>
      <c r="T9" s="8"/>
      <c r="U9" s="9">
        <v>15</v>
      </c>
      <c r="V9" s="47">
        <f>U9</f>
        <v>15</v>
      </c>
      <c r="W9" s="8"/>
      <c r="X9" s="9">
        <v>11</v>
      </c>
      <c r="Y9" s="35">
        <f>X9/25*40</f>
        <v>17.600000000000001</v>
      </c>
      <c r="Z9" s="10"/>
      <c r="AA9" s="40">
        <f>P9+S9+V9+Y9</f>
        <v>66.599999999999994</v>
      </c>
      <c r="AB9" s="41" t="str">
        <f>IF(AA9&gt;=79.5,"A",IF(AA9&gt;=74.5,"B+",IF(AA9&gt;=69.5,"B",IF(AA9&gt;=64.5,"C+",IF(AA9&gt;=59.5,"C",IF(AA9&gt;=54.5,"D+",IF(AA9&gt;=44.5,"D",IF(AA9&lt;44.5,"FAIL"))))))))</f>
        <v>C+</v>
      </c>
    </row>
    <row r="10" spans="1:28" x14ac:dyDescent="0.3">
      <c r="B10" s="48" t="s">
        <v>15</v>
      </c>
      <c r="C10" s="43"/>
      <c r="D10" s="43">
        <v>5853010147</v>
      </c>
      <c r="E10" s="44" t="s">
        <v>67</v>
      </c>
      <c r="F10" s="45" t="s">
        <v>68</v>
      </c>
      <c r="G10" s="2">
        <v>1</v>
      </c>
      <c r="H10" s="2">
        <v>1</v>
      </c>
      <c r="I10" s="2">
        <v>1</v>
      </c>
      <c r="J10" s="11">
        <v>0</v>
      </c>
      <c r="K10" s="11">
        <v>1</v>
      </c>
      <c r="L10" s="11">
        <v>1</v>
      </c>
      <c r="M10" s="11">
        <v>1</v>
      </c>
      <c r="N10" s="11">
        <v>1</v>
      </c>
      <c r="O10" s="7">
        <f>SUM(G10:N10)</f>
        <v>7</v>
      </c>
      <c r="P10" s="35">
        <f>O10/8*10</f>
        <v>8.75</v>
      </c>
      <c r="Q10" s="34"/>
      <c r="R10" s="9">
        <v>24</v>
      </c>
      <c r="S10" s="47">
        <f>R10</f>
        <v>24</v>
      </c>
      <c r="T10" s="8"/>
      <c r="U10" s="9">
        <v>15</v>
      </c>
      <c r="V10" s="47">
        <f>U10</f>
        <v>15</v>
      </c>
      <c r="W10" s="8"/>
      <c r="X10" s="9">
        <v>6</v>
      </c>
      <c r="Y10" s="35">
        <f>X10/25*40</f>
        <v>9.6</v>
      </c>
      <c r="Z10" s="10"/>
      <c r="AA10" s="40">
        <f>P10+S10+V10+Y10</f>
        <v>57.35</v>
      </c>
      <c r="AB10" s="41" t="str">
        <f>IF(AA10&gt;=79.5,"A",IF(AA10&gt;=74.5,"B+",IF(AA10&gt;=69.5,"B",IF(AA10&gt;=64.5,"C+",IF(AA10&gt;=59.5,"C",IF(AA10&gt;=54.5,"D+",IF(AA10&gt;=44.5,"D",IF(AA10&lt;44.5,"FAIL"))))))))</f>
        <v>D+</v>
      </c>
    </row>
    <row r="11" spans="1:28" x14ac:dyDescent="0.3">
      <c r="B11" s="48" t="s">
        <v>15</v>
      </c>
      <c r="C11" s="43"/>
      <c r="D11" s="43">
        <v>5853020203</v>
      </c>
      <c r="E11" s="44" t="s">
        <v>77</v>
      </c>
      <c r="F11" s="45" t="s">
        <v>78</v>
      </c>
      <c r="G11" s="2">
        <v>1</v>
      </c>
      <c r="H11" s="2">
        <v>1</v>
      </c>
      <c r="I11" s="2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7">
        <f>SUM(G11:N11)</f>
        <v>8</v>
      </c>
      <c r="P11" s="35">
        <f>O11/8*10</f>
        <v>10</v>
      </c>
      <c r="Q11" s="34"/>
      <c r="R11" s="9">
        <v>24</v>
      </c>
      <c r="S11" s="47">
        <f>R11</f>
        <v>24</v>
      </c>
      <c r="T11" s="8"/>
      <c r="U11" s="9">
        <v>15</v>
      </c>
      <c r="V11" s="47">
        <f>U11</f>
        <v>15</v>
      </c>
      <c r="W11" s="8"/>
      <c r="X11" s="9">
        <v>10</v>
      </c>
      <c r="Y11" s="35">
        <f>X11/25*40</f>
        <v>16</v>
      </c>
      <c r="Z11" s="10"/>
      <c r="AA11" s="40">
        <f>P11+S11+V11+Y11</f>
        <v>65</v>
      </c>
      <c r="AB11" s="41" t="str">
        <f>IF(AA11&gt;=79.5,"A",IF(AA11&gt;=74.5,"B+",IF(AA11&gt;=69.5,"B",IF(AA11&gt;=64.5,"C+",IF(AA11&gt;=59.5,"C",IF(AA11&gt;=54.5,"D+",IF(AA11&gt;=44.5,"D",IF(AA11&lt;44.5,"FAIL"))))))))</f>
        <v>C+</v>
      </c>
    </row>
    <row r="12" spans="1:28" x14ac:dyDescent="0.3">
      <c r="B12" s="48" t="s">
        <v>15</v>
      </c>
      <c r="C12" s="43"/>
      <c r="D12" s="43">
        <v>5853020237</v>
      </c>
      <c r="E12" s="44" t="s">
        <v>79</v>
      </c>
      <c r="F12" s="45" t="s">
        <v>80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7">
        <f>SUM(G12:N12)</f>
        <v>8</v>
      </c>
      <c r="P12" s="35">
        <f>O12/8*10</f>
        <v>10</v>
      </c>
      <c r="Q12" s="34"/>
      <c r="R12" s="9">
        <v>24</v>
      </c>
      <c r="S12" s="47">
        <f>R12</f>
        <v>24</v>
      </c>
      <c r="T12" s="8"/>
      <c r="U12" s="9">
        <v>15</v>
      </c>
      <c r="V12" s="47">
        <f>U12</f>
        <v>15</v>
      </c>
      <c r="W12" s="8"/>
      <c r="X12" s="9">
        <v>20</v>
      </c>
      <c r="Y12" s="35">
        <f>X12/25*40</f>
        <v>32</v>
      </c>
      <c r="Z12" s="10"/>
      <c r="AA12" s="40">
        <f>P12+S12+V12+Y12</f>
        <v>81</v>
      </c>
      <c r="AB12" s="41" t="str">
        <f>IF(AA12&gt;=79.5,"A",IF(AA12&gt;=74.5,"B+",IF(AA12&gt;=69.5,"B",IF(AA12&gt;=64.5,"C+",IF(AA12&gt;=59.5,"C",IF(AA12&gt;=54.5,"D+",IF(AA12&gt;=44.5,"D",IF(AA12&lt;44.5,"FAIL"))))))))</f>
        <v>A</v>
      </c>
    </row>
    <row r="13" spans="1:28" x14ac:dyDescent="0.3">
      <c r="B13" s="48" t="s">
        <v>17</v>
      </c>
      <c r="C13" s="43"/>
      <c r="D13" s="43">
        <v>5853010030</v>
      </c>
      <c r="E13" s="44" t="s">
        <v>53</v>
      </c>
      <c r="F13" s="45" t="s">
        <v>54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7">
        <f>SUM(G13:N13)</f>
        <v>8</v>
      </c>
      <c r="P13" s="35">
        <f>O13/8*10</f>
        <v>10</v>
      </c>
      <c r="Q13" s="34"/>
      <c r="R13" s="9">
        <v>28</v>
      </c>
      <c r="S13" s="47">
        <f>R13</f>
        <v>28</v>
      </c>
      <c r="T13" s="8"/>
      <c r="U13" s="9">
        <v>16</v>
      </c>
      <c r="V13" s="47">
        <f>U13</f>
        <v>16</v>
      </c>
      <c r="W13" s="8"/>
      <c r="X13" s="9">
        <v>23</v>
      </c>
      <c r="Y13" s="35">
        <f>X13/25*40</f>
        <v>36.800000000000004</v>
      </c>
      <c r="Z13" s="10"/>
      <c r="AA13" s="40">
        <f>P13+S13+V13+Y13</f>
        <v>90.800000000000011</v>
      </c>
      <c r="AB13" s="41" t="str">
        <f>IF(AA13&gt;=79.5,"A",IF(AA13&gt;=74.5,"B+",IF(AA13&gt;=69.5,"B",IF(AA13&gt;=64.5,"C+",IF(AA13&gt;=59.5,"C",IF(AA13&gt;=54.5,"D+",IF(AA13&gt;=44.5,"D",IF(AA13&lt;44.5,"FAIL"))))))))</f>
        <v>A</v>
      </c>
    </row>
    <row r="14" spans="1:28" x14ac:dyDescent="0.3">
      <c r="B14" s="48" t="s">
        <v>17</v>
      </c>
      <c r="C14" s="43"/>
      <c r="D14" s="43">
        <v>5853010121</v>
      </c>
      <c r="E14" s="44" t="s">
        <v>63</v>
      </c>
      <c r="F14" s="45" t="s">
        <v>64</v>
      </c>
      <c r="G14" s="2">
        <v>1</v>
      </c>
      <c r="H14" s="2">
        <v>1</v>
      </c>
      <c r="I14" s="2">
        <v>0</v>
      </c>
      <c r="J14" s="11">
        <v>1</v>
      </c>
      <c r="K14" s="11">
        <v>0</v>
      </c>
      <c r="L14" s="11">
        <v>1</v>
      </c>
      <c r="M14" s="11">
        <v>1</v>
      </c>
      <c r="N14" s="11">
        <v>1</v>
      </c>
      <c r="O14" s="7">
        <f>SUM(G14:N14)</f>
        <v>6</v>
      </c>
      <c r="P14" s="35">
        <f>O14/8*10</f>
        <v>7.5</v>
      </c>
      <c r="Q14" s="34"/>
      <c r="R14" s="9">
        <v>28</v>
      </c>
      <c r="S14" s="47">
        <f>R14</f>
        <v>28</v>
      </c>
      <c r="T14" s="8"/>
      <c r="U14" s="9">
        <v>16</v>
      </c>
      <c r="V14" s="47">
        <f>U14</f>
        <v>16</v>
      </c>
      <c r="W14" s="8"/>
      <c r="X14" s="9">
        <v>16</v>
      </c>
      <c r="Y14" s="35">
        <f>X14/25*40</f>
        <v>25.6</v>
      </c>
      <c r="Z14" s="10"/>
      <c r="AA14" s="40">
        <f>P14+S14+V14+Y14</f>
        <v>77.099999999999994</v>
      </c>
      <c r="AB14" s="41" t="str">
        <f>IF(AA14&gt;=79.5,"A",IF(AA14&gt;=74.5,"B+",IF(AA14&gt;=69.5,"B",IF(AA14&gt;=64.5,"C+",IF(AA14&gt;=59.5,"C",IF(AA14&gt;=54.5,"D+",IF(AA14&gt;=44.5,"D",IF(AA14&lt;44.5,"FAIL"))))))))</f>
        <v>B+</v>
      </c>
    </row>
    <row r="15" spans="1:28" x14ac:dyDescent="0.3">
      <c r="B15" s="48" t="s">
        <v>17</v>
      </c>
      <c r="C15" s="43"/>
      <c r="D15" s="43">
        <v>5853020559</v>
      </c>
      <c r="E15" s="44" t="s">
        <v>85</v>
      </c>
      <c r="F15" s="45" t="s">
        <v>86</v>
      </c>
      <c r="G15" s="2">
        <v>1</v>
      </c>
      <c r="H15" s="2">
        <v>1</v>
      </c>
      <c r="I15" s="2">
        <v>0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7">
        <f>SUM(G15:N15)</f>
        <v>7</v>
      </c>
      <c r="P15" s="35">
        <f>O15/8*10</f>
        <v>8.75</v>
      </c>
      <c r="Q15" s="34"/>
      <c r="R15" s="9">
        <v>28</v>
      </c>
      <c r="S15" s="47">
        <f>R15</f>
        <v>28</v>
      </c>
      <c r="T15" s="8"/>
      <c r="U15" s="9">
        <v>16</v>
      </c>
      <c r="V15" s="47">
        <f>U15</f>
        <v>16</v>
      </c>
      <c r="W15" s="8"/>
      <c r="X15" s="9">
        <v>14</v>
      </c>
      <c r="Y15" s="35">
        <f>X15/25*40</f>
        <v>22.400000000000002</v>
      </c>
      <c r="Z15" s="10"/>
      <c r="AA15" s="40">
        <f>P15+S15+V15+Y15</f>
        <v>75.150000000000006</v>
      </c>
      <c r="AB15" s="41" t="str">
        <f>IF(AA15&gt;=79.5,"A",IF(AA15&gt;=74.5,"B+",IF(AA15&gt;=69.5,"B",IF(AA15&gt;=64.5,"C+",IF(AA15&gt;=59.5,"C",IF(AA15&gt;=54.5,"D+",IF(AA15&gt;=44.5,"D",IF(AA15&lt;44.5,"FAIL"))))))))</f>
        <v>B+</v>
      </c>
    </row>
    <row r="16" spans="1:28" x14ac:dyDescent="0.3">
      <c r="B16" s="48" t="s">
        <v>17</v>
      </c>
      <c r="C16" s="43"/>
      <c r="D16" s="43">
        <v>5853510021</v>
      </c>
      <c r="E16" s="44" t="s">
        <v>89</v>
      </c>
      <c r="F16" s="45" t="s">
        <v>90</v>
      </c>
      <c r="G16" s="2">
        <v>0</v>
      </c>
      <c r="H16" s="2">
        <v>1</v>
      </c>
      <c r="I16" s="2">
        <v>1</v>
      </c>
      <c r="J16" s="11">
        <v>1</v>
      </c>
      <c r="K16" s="11">
        <v>0</v>
      </c>
      <c r="L16" s="11">
        <v>1</v>
      </c>
      <c r="M16" s="11">
        <v>1</v>
      </c>
      <c r="N16" s="11">
        <v>1</v>
      </c>
      <c r="O16" s="7">
        <f>SUM(G16:N16)</f>
        <v>6</v>
      </c>
      <c r="P16" s="35">
        <f>O16/8*10</f>
        <v>7.5</v>
      </c>
      <c r="Q16" s="34"/>
      <c r="R16" s="9">
        <v>28</v>
      </c>
      <c r="S16" s="47">
        <f>R16</f>
        <v>28</v>
      </c>
      <c r="T16" s="8"/>
      <c r="U16" s="9">
        <v>16</v>
      </c>
      <c r="V16" s="47">
        <f>U16</f>
        <v>16</v>
      </c>
      <c r="W16" s="8"/>
      <c r="X16" s="9">
        <v>20</v>
      </c>
      <c r="Y16" s="35">
        <f>X16/25*40</f>
        <v>32</v>
      </c>
      <c r="Z16" s="10"/>
      <c r="AA16" s="40">
        <f>P16+S16+V16+Y16</f>
        <v>83.5</v>
      </c>
      <c r="AB16" s="41" t="str">
        <f>IF(AA16&gt;=79.5,"A",IF(AA16&gt;=74.5,"B+",IF(AA16&gt;=69.5,"B",IF(AA16&gt;=64.5,"C+",IF(AA16&gt;=59.5,"C",IF(AA16&gt;=54.5,"D+",IF(AA16&gt;=44.5,"D",IF(AA16&lt;44.5,"FAIL"))))))))</f>
        <v>A</v>
      </c>
    </row>
    <row r="17" spans="2:28" x14ac:dyDescent="0.3">
      <c r="B17" s="48" t="s">
        <v>30</v>
      </c>
      <c r="C17" s="43"/>
      <c r="D17" s="43">
        <v>5853010139</v>
      </c>
      <c r="E17" s="44" t="s">
        <v>65</v>
      </c>
      <c r="F17" s="45" t="s">
        <v>66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7">
        <f>SUM(G17:N17)</f>
        <v>8</v>
      </c>
      <c r="P17" s="35">
        <f>O17/8*10</f>
        <v>10</v>
      </c>
      <c r="Q17" s="34"/>
      <c r="R17" s="9">
        <v>22</v>
      </c>
      <c r="S17" s="47">
        <f>R17</f>
        <v>22</v>
      </c>
      <c r="T17" s="8"/>
      <c r="U17" s="9">
        <v>11.5</v>
      </c>
      <c r="V17" s="47">
        <f>U17</f>
        <v>11.5</v>
      </c>
      <c r="W17" s="8"/>
      <c r="X17" s="9">
        <v>15</v>
      </c>
      <c r="Y17" s="35">
        <f>X17/25*40</f>
        <v>24</v>
      </c>
      <c r="Z17" s="10"/>
      <c r="AA17" s="40">
        <f>P17+S17+V17+Y17</f>
        <v>67.5</v>
      </c>
      <c r="AB17" s="41" t="str">
        <f>IF(AA17&gt;=79.5,"A",IF(AA17&gt;=74.5,"B+",IF(AA17&gt;=69.5,"B",IF(AA17&gt;=64.5,"C+",IF(AA17&gt;=59.5,"C",IF(AA17&gt;=54.5,"D+",IF(AA17&gt;=44.5,"D",IF(AA17&lt;44.5,"FAIL"))))))))</f>
        <v>C+</v>
      </c>
    </row>
    <row r="18" spans="2:28" x14ac:dyDescent="0.3">
      <c r="B18" s="48" t="s">
        <v>30</v>
      </c>
      <c r="C18" s="43"/>
      <c r="D18" s="43">
        <v>5853020104</v>
      </c>
      <c r="E18" s="44" t="s">
        <v>73</v>
      </c>
      <c r="F18" s="45" t="s">
        <v>74</v>
      </c>
      <c r="G18" s="2">
        <v>0</v>
      </c>
      <c r="H18" s="2">
        <v>1</v>
      </c>
      <c r="I18" s="2">
        <v>1</v>
      </c>
      <c r="J18" s="11">
        <v>0</v>
      </c>
      <c r="K18" s="11">
        <v>1</v>
      </c>
      <c r="L18" s="11">
        <v>0</v>
      </c>
      <c r="M18" s="11">
        <v>1</v>
      </c>
      <c r="N18" s="11">
        <v>1</v>
      </c>
      <c r="O18" s="7">
        <f>SUM(G18:N18)</f>
        <v>5</v>
      </c>
      <c r="P18" s="35">
        <f>O18/8*10</f>
        <v>6.25</v>
      </c>
      <c r="Q18" s="34"/>
      <c r="R18" s="9">
        <v>22</v>
      </c>
      <c r="S18" s="47">
        <f>R18</f>
        <v>22</v>
      </c>
      <c r="T18" s="8"/>
      <c r="U18" s="9">
        <v>11.5</v>
      </c>
      <c r="V18" s="47">
        <f>U18</f>
        <v>11.5</v>
      </c>
      <c r="W18" s="8"/>
      <c r="X18" s="9">
        <v>16</v>
      </c>
      <c r="Y18" s="35">
        <f>X18/25*40</f>
        <v>25.6</v>
      </c>
      <c r="Z18" s="10"/>
      <c r="AA18" s="40">
        <f>P18+S18+V18+Y18</f>
        <v>65.349999999999994</v>
      </c>
      <c r="AB18" s="41" t="str">
        <f>IF(AA18&gt;=79.5,"A",IF(AA18&gt;=74.5,"B+",IF(AA18&gt;=69.5,"B",IF(AA18&gt;=64.5,"C+",IF(AA18&gt;=59.5,"C",IF(AA18&gt;=54.5,"D+",IF(AA18&gt;=44.5,"D",IF(AA18&lt;44.5,"FAIL"))))))))</f>
        <v>C+</v>
      </c>
    </row>
    <row r="19" spans="2:28" x14ac:dyDescent="0.3">
      <c r="B19" s="48" t="s">
        <v>30</v>
      </c>
      <c r="C19" s="43"/>
      <c r="D19" s="43">
        <v>5853020377</v>
      </c>
      <c r="E19" s="44" t="s">
        <v>83</v>
      </c>
      <c r="F19" s="45" t="s">
        <v>84</v>
      </c>
      <c r="G19" s="2">
        <v>0</v>
      </c>
      <c r="H19" s="2">
        <v>0</v>
      </c>
      <c r="I19" s="2">
        <v>1</v>
      </c>
      <c r="J19" s="11">
        <v>1</v>
      </c>
      <c r="K19" s="11">
        <v>0</v>
      </c>
      <c r="L19" s="11">
        <v>0</v>
      </c>
      <c r="M19" s="11">
        <v>1</v>
      </c>
      <c r="N19" s="11">
        <v>1</v>
      </c>
      <c r="O19" s="7">
        <f>SUM(G19:N19)</f>
        <v>4</v>
      </c>
      <c r="P19" s="35">
        <f>O19/8*10</f>
        <v>5</v>
      </c>
      <c r="Q19" s="34"/>
      <c r="R19" s="9">
        <v>22</v>
      </c>
      <c r="S19" s="47">
        <f>R19</f>
        <v>22</v>
      </c>
      <c r="T19" s="8"/>
      <c r="U19" s="9">
        <v>11.5</v>
      </c>
      <c r="V19" s="47">
        <f>U19</f>
        <v>11.5</v>
      </c>
      <c r="W19" s="8"/>
      <c r="X19" s="9">
        <v>13</v>
      </c>
      <c r="Y19" s="35">
        <f>X19/25*40</f>
        <v>20.8</v>
      </c>
      <c r="Z19" s="10"/>
      <c r="AA19" s="40">
        <f>P19+S19+V19+Y19</f>
        <v>59.3</v>
      </c>
      <c r="AB19" s="41" t="str">
        <f>IF(AA19&gt;=79.5,"A",IF(AA19&gt;=74.5,"B+",IF(AA19&gt;=69.5,"B",IF(AA19&gt;=64.5,"C+",IF(AA19&gt;=59.5,"C",IF(AA19&gt;=54.5,"D+",IF(AA19&gt;=44.5,"D",IF(AA19&lt;44.5,"FAIL"))))))))</f>
        <v>D+</v>
      </c>
    </row>
    <row r="20" spans="2:28" x14ac:dyDescent="0.3">
      <c r="B20" s="48" t="s">
        <v>108</v>
      </c>
      <c r="C20" s="43"/>
      <c r="D20" s="43">
        <v>5853010170</v>
      </c>
      <c r="E20" s="44" t="s">
        <v>69</v>
      </c>
      <c r="F20" s="45" t="s">
        <v>70</v>
      </c>
      <c r="G20" s="2">
        <v>1</v>
      </c>
      <c r="H20" s="2">
        <v>1</v>
      </c>
      <c r="I20" s="2">
        <v>0</v>
      </c>
      <c r="J20" s="11">
        <v>1</v>
      </c>
      <c r="K20" s="11">
        <v>0</v>
      </c>
      <c r="L20" s="11">
        <v>1</v>
      </c>
      <c r="M20" s="11">
        <v>1</v>
      </c>
      <c r="N20" s="11">
        <v>0</v>
      </c>
      <c r="O20" s="7">
        <f>SUM(G20:N20)</f>
        <v>5</v>
      </c>
      <c r="P20" s="35">
        <f>O20/8*10</f>
        <v>6.25</v>
      </c>
      <c r="Q20" s="34"/>
      <c r="R20" s="9">
        <v>24</v>
      </c>
      <c r="S20" s="47">
        <f>R20</f>
        <v>24</v>
      </c>
      <c r="T20" s="8"/>
      <c r="U20" s="9">
        <v>8.5</v>
      </c>
      <c r="V20" s="47">
        <f>U20</f>
        <v>8.5</v>
      </c>
      <c r="W20" s="8"/>
      <c r="X20" s="9">
        <v>0</v>
      </c>
      <c r="Y20" s="35">
        <f>X20/25*40</f>
        <v>0</v>
      </c>
      <c r="Z20" s="10"/>
      <c r="AA20" s="40">
        <f>P20+S20+V20+Y20</f>
        <v>38.75</v>
      </c>
      <c r="AB20" s="41" t="str">
        <f>IF(AA20&gt;=79.5,"A",IF(AA20&gt;=74.5,"B+",IF(AA20&gt;=69.5,"B",IF(AA20&gt;=64.5,"C+",IF(AA20&gt;=59.5,"C",IF(AA20&gt;=54.5,"D+",IF(AA20&gt;=44.5,"D",IF(AA20&lt;44.5,"FAIL"))))))))</f>
        <v>FAIL</v>
      </c>
    </row>
    <row r="21" spans="2:28" x14ac:dyDescent="0.3">
      <c r="B21" s="48" t="s">
        <v>108</v>
      </c>
      <c r="C21" s="43"/>
      <c r="D21" s="43">
        <v>5853090024</v>
      </c>
      <c r="E21" s="44" t="s">
        <v>87</v>
      </c>
      <c r="F21" s="45" t="s">
        <v>88</v>
      </c>
      <c r="G21" s="2">
        <v>1</v>
      </c>
      <c r="H21" s="2">
        <v>1</v>
      </c>
      <c r="I21" s="2">
        <v>0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7">
        <f>SUM(G21:N21)</f>
        <v>7</v>
      </c>
      <c r="P21" s="35">
        <f>O21/8*10</f>
        <v>8.75</v>
      </c>
      <c r="Q21" s="34"/>
      <c r="R21" s="9">
        <v>24</v>
      </c>
      <c r="S21" s="47">
        <f>R21</f>
        <v>24</v>
      </c>
      <c r="T21" s="8"/>
      <c r="U21" s="9">
        <v>8.5</v>
      </c>
      <c r="V21" s="47">
        <f>U21</f>
        <v>8.5</v>
      </c>
      <c r="W21" s="8"/>
      <c r="X21" s="9">
        <v>10</v>
      </c>
      <c r="Y21" s="35">
        <f>X21/25*40</f>
        <v>16</v>
      </c>
      <c r="Z21" s="10"/>
      <c r="AA21" s="40">
        <f>P21+S21+V21+Y21</f>
        <v>57.25</v>
      </c>
      <c r="AB21" s="41" t="str">
        <f>IF(AA21&gt;=79.5,"A",IF(AA21&gt;=74.5,"B+",IF(AA21&gt;=69.5,"B",IF(AA21&gt;=64.5,"C+",IF(AA21&gt;=59.5,"C",IF(AA21&gt;=54.5,"D+",IF(AA21&gt;=44.5,"D",IF(AA21&lt;44.5,"FAIL"))))))))</f>
        <v>D+</v>
      </c>
    </row>
    <row r="22" spans="2:28" x14ac:dyDescent="0.3">
      <c r="B22" s="48" t="s">
        <v>108</v>
      </c>
      <c r="C22" s="43"/>
      <c r="D22" s="43">
        <v>5853510039</v>
      </c>
      <c r="E22" s="44" t="s">
        <v>91</v>
      </c>
      <c r="F22" s="45" t="s">
        <v>116</v>
      </c>
      <c r="G22" s="2">
        <v>0</v>
      </c>
      <c r="H22" s="2">
        <v>0</v>
      </c>
      <c r="I22" s="2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7">
        <f>SUM(G22:N22)</f>
        <v>6</v>
      </c>
      <c r="P22" s="35">
        <f>O22/8*10</f>
        <v>7.5</v>
      </c>
      <c r="Q22" s="34"/>
      <c r="R22" s="9">
        <v>24</v>
      </c>
      <c r="S22" s="47">
        <f>R22</f>
        <v>24</v>
      </c>
      <c r="T22" s="8"/>
      <c r="U22" s="9">
        <v>8.5</v>
      </c>
      <c r="V22" s="47">
        <f>U22</f>
        <v>8.5</v>
      </c>
      <c r="W22" s="8"/>
      <c r="X22" s="9">
        <v>14</v>
      </c>
      <c r="Y22" s="35">
        <f>X22/25*40</f>
        <v>22.400000000000002</v>
      </c>
      <c r="Z22" s="10"/>
      <c r="AA22" s="40">
        <f>P22+S22+V22+Y22</f>
        <v>62.400000000000006</v>
      </c>
      <c r="AB22" s="41" t="str">
        <f>IF(AA22&gt;=79.5,"A",IF(AA22&gt;=74.5,"B+",IF(AA22&gt;=69.5,"B",IF(AA22&gt;=64.5,"C+",IF(AA22&gt;=59.5,"C",IF(AA22&gt;=54.5,"D+",IF(AA22&gt;=44.5,"D",IF(AA22&lt;44.5,"FAIL"))))))))</f>
        <v>C</v>
      </c>
    </row>
    <row r="23" spans="2:28" x14ac:dyDescent="0.3">
      <c r="B23" s="48" t="s">
        <v>19</v>
      </c>
      <c r="C23" s="43"/>
      <c r="D23" s="43">
        <v>5853010014</v>
      </c>
      <c r="E23" s="44" t="s">
        <v>52</v>
      </c>
      <c r="F23" s="45"/>
      <c r="G23" s="2">
        <v>1</v>
      </c>
      <c r="H23" s="2">
        <v>1</v>
      </c>
      <c r="I23" s="2">
        <v>1</v>
      </c>
      <c r="J23" s="11">
        <v>0</v>
      </c>
      <c r="K23" s="11">
        <v>1</v>
      </c>
      <c r="L23" s="11">
        <v>1</v>
      </c>
      <c r="M23" s="11">
        <v>1</v>
      </c>
      <c r="N23" s="11">
        <v>1</v>
      </c>
      <c r="O23" s="7">
        <f>SUM(G23:N23)</f>
        <v>7</v>
      </c>
      <c r="P23" s="35">
        <f>O23/8*10</f>
        <v>8.75</v>
      </c>
      <c r="Q23" s="34"/>
      <c r="R23" s="9">
        <v>18</v>
      </c>
      <c r="S23" s="47">
        <f>R23</f>
        <v>18</v>
      </c>
      <c r="T23" s="8"/>
      <c r="U23" s="9">
        <v>14</v>
      </c>
      <c r="V23" s="47">
        <f>U23</f>
        <v>14</v>
      </c>
      <c r="W23" s="8"/>
      <c r="X23" s="9">
        <v>15</v>
      </c>
      <c r="Y23" s="35">
        <f>X23/25*40</f>
        <v>24</v>
      </c>
      <c r="Z23" s="10"/>
      <c r="AA23" s="40">
        <f>P23+S23+V23+Y23</f>
        <v>64.75</v>
      </c>
      <c r="AB23" s="41" t="str">
        <f>IF(AA23&gt;=79.5,"A",IF(AA23&gt;=74.5,"B+",IF(AA23&gt;=69.5,"B",IF(AA23&gt;=64.5,"C+",IF(AA23&gt;=59.5,"C",IF(AA23&gt;=54.5,"D+",IF(AA23&gt;=44.5,"D",IF(AA23&lt;44.5,"FAIL"))))))))</f>
        <v>C+</v>
      </c>
    </row>
    <row r="24" spans="2:28" x14ac:dyDescent="0.3">
      <c r="B24" s="48" t="s">
        <v>19</v>
      </c>
      <c r="C24" s="43"/>
      <c r="D24" s="43">
        <v>5853010055</v>
      </c>
      <c r="E24" s="44" t="s">
        <v>55</v>
      </c>
      <c r="F24" s="45" t="s">
        <v>56</v>
      </c>
      <c r="G24" s="2">
        <v>1</v>
      </c>
      <c r="H24" s="2">
        <v>1</v>
      </c>
      <c r="I24" s="2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7">
        <f>SUM(G24:N24)</f>
        <v>8</v>
      </c>
      <c r="P24" s="35">
        <f>O24/8*10</f>
        <v>10</v>
      </c>
      <c r="Q24" s="34"/>
      <c r="R24" s="9">
        <v>18</v>
      </c>
      <c r="S24" s="47">
        <f>R24</f>
        <v>18</v>
      </c>
      <c r="T24" s="8"/>
      <c r="U24" s="9">
        <v>14</v>
      </c>
      <c r="V24" s="47">
        <f>U24</f>
        <v>14</v>
      </c>
      <c r="W24" s="8"/>
      <c r="X24" s="9">
        <v>19</v>
      </c>
      <c r="Y24" s="35">
        <f>X24/25*40</f>
        <v>30.4</v>
      </c>
      <c r="Z24" s="10"/>
      <c r="AA24" s="40">
        <f>P24+S24+V24+Y24</f>
        <v>72.400000000000006</v>
      </c>
      <c r="AB24" s="41" t="str">
        <f>IF(AA24&gt;=79.5,"A",IF(AA24&gt;=74.5,"B+",IF(AA24&gt;=69.5,"B",IF(AA24&gt;=64.5,"C+",IF(AA24&gt;=59.5,"C",IF(AA24&gt;=54.5,"D+",IF(AA24&gt;=44.5,"D",IF(AA24&lt;44.5,"FAIL"))))))))</f>
        <v>B</v>
      </c>
    </row>
    <row r="25" spans="2:28" x14ac:dyDescent="0.3">
      <c r="B25" s="48" t="s">
        <v>19</v>
      </c>
      <c r="C25" s="43"/>
      <c r="D25" s="43">
        <v>5853010204</v>
      </c>
      <c r="E25" s="44" t="s">
        <v>71</v>
      </c>
      <c r="F25" s="45" t="s">
        <v>72</v>
      </c>
      <c r="G25" s="2">
        <v>0</v>
      </c>
      <c r="H25" s="2">
        <v>1</v>
      </c>
      <c r="I25" s="2">
        <v>1</v>
      </c>
      <c r="J25" s="11">
        <v>1</v>
      </c>
      <c r="K25" s="11">
        <v>1</v>
      </c>
      <c r="L25" s="11">
        <v>0</v>
      </c>
      <c r="M25" s="11">
        <v>1</v>
      </c>
      <c r="N25" s="11">
        <v>1</v>
      </c>
      <c r="O25" s="7">
        <f>SUM(G25:N25)</f>
        <v>6</v>
      </c>
      <c r="P25" s="35">
        <f>O25/8*10</f>
        <v>7.5</v>
      </c>
      <c r="Q25" s="34"/>
      <c r="R25" s="9">
        <v>18</v>
      </c>
      <c r="S25" s="47">
        <f>R25</f>
        <v>18</v>
      </c>
      <c r="T25" s="8"/>
      <c r="U25" s="9">
        <v>14</v>
      </c>
      <c r="V25" s="47">
        <f>U25</f>
        <v>14</v>
      </c>
      <c r="W25" s="8"/>
      <c r="X25" s="9">
        <v>11</v>
      </c>
      <c r="Y25" s="35">
        <f>X25/25*40</f>
        <v>17.600000000000001</v>
      </c>
      <c r="Z25" s="10"/>
      <c r="AA25" s="40">
        <f>P25+S25+V25+Y25</f>
        <v>57.1</v>
      </c>
      <c r="AB25" s="41" t="str">
        <f>IF(AA25&gt;=79.5,"A",IF(AA25&gt;=74.5,"B+",IF(AA25&gt;=69.5,"B",IF(AA25&gt;=64.5,"C+",IF(AA25&gt;=59.5,"C",IF(AA25&gt;=54.5,"D+",IF(AA25&gt;=44.5,"D",IF(AA25&lt;44.5,"FAIL"))))))))</f>
        <v>D+</v>
      </c>
    </row>
    <row r="26" spans="2:28" x14ac:dyDescent="0.3">
      <c r="B26" s="48" t="s">
        <v>19</v>
      </c>
      <c r="C26" s="43"/>
      <c r="D26" s="43">
        <v>5853510054</v>
      </c>
      <c r="E26" s="44" t="s">
        <v>94</v>
      </c>
      <c r="F26" s="45" t="s">
        <v>95</v>
      </c>
      <c r="G26" s="2">
        <v>1</v>
      </c>
      <c r="H26" s="2">
        <v>1</v>
      </c>
      <c r="I26" s="2">
        <v>1</v>
      </c>
      <c r="J26" s="11">
        <v>1</v>
      </c>
      <c r="K26" s="11">
        <v>0</v>
      </c>
      <c r="L26" s="11">
        <v>1</v>
      </c>
      <c r="M26" s="11">
        <v>1</v>
      </c>
      <c r="N26" s="11">
        <v>1</v>
      </c>
      <c r="O26" s="7">
        <f>SUM(G26:N26)</f>
        <v>7</v>
      </c>
      <c r="P26" s="35">
        <f>O26/8*10</f>
        <v>8.75</v>
      </c>
      <c r="Q26" s="34"/>
      <c r="R26" s="9">
        <v>18</v>
      </c>
      <c r="S26" s="47">
        <f>R26</f>
        <v>18</v>
      </c>
      <c r="T26" s="8"/>
      <c r="U26" s="9">
        <v>14</v>
      </c>
      <c r="V26" s="47">
        <f>U26</f>
        <v>14</v>
      </c>
      <c r="W26" s="8"/>
      <c r="X26" s="9">
        <v>19</v>
      </c>
      <c r="Y26" s="35">
        <f>X26/25*40</f>
        <v>30.4</v>
      </c>
      <c r="Z26" s="10"/>
      <c r="AA26" s="40">
        <f>P26+S26+V26+Y26</f>
        <v>71.150000000000006</v>
      </c>
      <c r="AB26" s="41" t="str">
        <f>IF(AA26&gt;=79.5,"A",IF(AA26&gt;=74.5,"B+",IF(AA26&gt;=69.5,"B",IF(AA26&gt;=64.5,"C+",IF(AA26&gt;=59.5,"C",IF(AA26&gt;=54.5,"D+",IF(AA26&gt;=44.5,"D",IF(AA26&lt;44.5,"FAIL"))))))))</f>
        <v>B</v>
      </c>
    </row>
    <row r="27" spans="2:28" x14ac:dyDescent="0.3">
      <c r="B27" s="48" t="s">
        <v>106</v>
      </c>
      <c r="C27" s="43"/>
      <c r="D27" s="43">
        <v>5653020460</v>
      </c>
      <c r="E27" s="44" t="s">
        <v>48</v>
      </c>
      <c r="F27" s="45" t="s">
        <v>49</v>
      </c>
      <c r="G27" s="2">
        <v>1</v>
      </c>
      <c r="H27" s="2">
        <v>1</v>
      </c>
      <c r="I27" s="2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7">
        <f>SUM(G27:N27)</f>
        <v>8</v>
      </c>
      <c r="P27" s="35">
        <f>O27/8*10</f>
        <v>10</v>
      </c>
      <c r="Q27" s="34"/>
      <c r="R27" s="9">
        <v>30</v>
      </c>
      <c r="S27" s="47">
        <f>R27</f>
        <v>30</v>
      </c>
      <c r="T27" s="8"/>
      <c r="U27" s="9">
        <v>12.5</v>
      </c>
      <c r="V27" s="47">
        <f>U27</f>
        <v>12.5</v>
      </c>
      <c r="W27" s="8"/>
      <c r="X27" s="9">
        <v>21</v>
      </c>
      <c r="Y27" s="35">
        <f>X27/25*40</f>
        <v>33.6</v>
      </c>
      <c r="Z27" s="10"/>
      <c r="AA27" s="40">
        <f>P27+S27+V27+Y27</f>
        <v>86.1</v>
      </c>
      <c r="AB27" s="41" t="str">
        <f>IF(AA27&gt;=79.5,"A",IF(AA27&gt;=74.5,"B+",IF(AA27&gt;=69.5,"B",IF(AA27&gt;=64.5,"C+",IF(AA27&gt;=59.5,"C",IF(AA27&gt;=54.5,"D+",IF(AA27&gt;=44.5,"D",IF(AA27&lt;44.5,"FAIL"))))))))</f>
        <v>A</v>
      </c>
    </row>
    <row r="28" spans="2:28" x14ac:dyDescent="0.3">
      <c r="B28" s="48" t="s">
        <v>106</v>
      </c>
      <c r="C28" s="43"/>
      <c r="D28" s="43">
        <v>5753020089</v>
      </c>
      <c r="E28" s="44" t="s">
        <v>50</v>
      </c>
      <c r="F28" s="45" t="s">
        <v>51</v>
      </c>
      <c r="G28" s="2">
        <v>1</v>
      </c>
      <c r="H28" s="2">
        <v>1</v>
      </c>
      <c r="I28" s="2">
        <v>1</v>
      </c>
      <c r="J28" s="11">
        <v>1</v>
      </c>
      <c r="K28" s="11">
        <v>0</v>
      </c>
      <c r="L28" s="11">
        <v>1</v>
      </c>
      <c r="M28" s="11">
        <v>1</v>
      </c>
      <c r="N28" s="11">
        <v>1</v>
      </c>
      <c r="O28" s="7">
        <f>SUM(G28:N28)</f>
        <v>7</v>
      </c>
      <c r="P28" s="35">
        <f>O28/8*10</f>
        <v>8.75</v>
      </c>
      <c r="Q28" s="34"/>
      <c r="R28" s="9">
        <v>30</v>
      </c>
      <c r="S28" s="47">
        <f>R28</f>
        <v>30</v>
      </c>
      <c r="T28" s="8"/>
      <c r="U28" s="9">
        <v>12.5</v>
      </c>
      <c r="V28" s="47">
        <f>U28</f>
        <v>12.5</v>
      </c>
      <c r="W28" s="8"/>
      <c r="X28" s="9">
        <v>24</v>
      </c>
      <c r="Y28" s="35">
        <f>X28/25*40</f>
        <v>38.4</v>
      </c>
      <c r="Z28" s="10"/>
      <c r="AA28" s="40">
        <f>P28+S28+V28+Y28</f>
        <v>89.65</v>
      </c>
      <c r="AB28" s="41" t="str">
        <f>IF(AA28&gt;=79.5,"A",IF(AA28&gt;=74.5,"B+",IF(AA28&gt;=69.5,"B",IF(AA28&gt;=64.5,"C+",IF(AA28&gt;=59.5,"C",IF(AA28&gt;=54.5,"D+",IF(AA28&gt;=44.5,"D",IF(AA28&lt;44.5,"FAIL"))))))))</f>
        <v>A</v>
      </c>
    </row>
    <row r="29" spans="2:28" x14ac:dyDescent="0.3">
      <c r="B29" s="48" t="s">
        <v>106</v>
      </c>
      <c r="C29" s="43"/>
      <c r="D29" s="43">
        <v>5853010089</v>
      </c>
      <c r="E29" s="44" t="s">
        <v>57</v>
      </c>
      <c r="F29" s="45" t="s">
        <v>58</v>
      </c>
      <c r="G29" s="2">
        <v>1</v>
      </c>
      <c r="H29" s="2">
        <v>1</v>
      </c>
      <c r="I29" s="2">
        <v>1</v>
      </c>
      <c r="J29" s="11">
        <v>1</v>
      </c>
      <c r="K29" s="11">
        <v>0</v>
      </c>
      <c r="L29" s="11">
        <v>1</v>
      </c>
      <c r="M29" s="11">
        <v>1</v>
      </c>
      <c r="N29" s="11">
        <v>1</v>
      </c>
      <c r="O29" s="7">
        <f>SUM(G29:N29)</f>
        <v>7</v>
      </c>
      <c r="P29" s="35">
        <f>O29/8*10</f>
        <v>8.75</v>
      </c>
      <c r="Q29" s="34"/>
      <c r="R29" s="9">
        <v>30</v>
      </c>
      <c r="S29" s="47">
        <f>R29</f>
        <v>30</v>
      </c>
      <c r="T29" s="8"/>
      <c r="U29" s="9">
        <v>12.5</v>
      </c>
      <c r="V29" s="47">
        <f>U29</f>
        <v>12.5</v>
      </c>
      <c r="W29" s="8"/>
      <c r="X29" s="9">
        <v>16</v>
      </c>
      <c r="Y29" s="35">
        <f>X29/25*40</f>
        <v>25.6</v>
      </c>
      <c r="Z29" s="10"/>
      <c r="AA29" s="40">
        <f>P29+S29+V29+Y29</f>
        <v>76.849999999999994</v>
      </c>
      <c r="AB29" s="41" t="str">
        <f>IF(AA29&gt;=79.5,"A",IF(AA29&gt;=74.5,"B+",IF(AA29&gt;=69.5,"B",IF(AA29&gt;=64.5,"C+",IF(AA29&gt;=59.5,"C",IF(AA29&gt;=54.5,"D+",IF(AA29&gt;=44.5,"D",IF(AA29&lt;44.5,"FAIL"))))))))</f>
        <v>B+</v>
      </c>
    </row>
    <row r="30" spans="2:28" x14ac:dyDescent="0.3">
      <c r="B30" s="48" t="s">
        <v>106</v>
      </c>
      <c r="C30" s="43"/>
      <c r="D30" s="43">
        <v>5853020369</v>
      </c>
      <c r="E30" s="44" t="s">
        <v>81</v>
      </c>
      <c r="F30" s="45" t="s">
        <v>82</v>
      </c>
      <c r="G30" s="2">
        <v>1</v>
      </c>
      <c r="H30" s="2">
        <v>1</v>
      </c>
      <c r="I30" s="2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7">
        <f>SUM(G30:N30)</f>
        <v>8</v>
      </c>
      <c r="P30" s="35">
        <f>O30/8*10</f>
        <v>10</v>
      </c>
      <c r="Q30" s="34"/>
      <c r="R30" s="9">
        <v>30</v>
      </c>
      <c r="S30" s="47">
        <f>R30</f>
        <v>30</v>
      </c>
      <c r="T30" s="8"/>
      <c r="U30" s="9">
        <v>12.5</v>
      </c>
      <c r="V30" s="47">
        <f>U30</f>
        <v>12.5</v>
      </c>
      <c r="W30" s="8"/>
      <c r="X30" s="9">
        <v>11</v>
      </c>
      <c r="Y30" s="35">
        <f>X30/25*40</f>
        <v>17.600000000000001</v>
      </c>
      <c r="Z30" s="10"/>
      <c r="AA30" s="40">
        <f>P30+S30+V30+Y30</f>
        <v>70.099999999999994</v>
      </c>
      <c r="AB30" s="41" t="str">
        <f>IF(AA30&gt;=79.5,"A",IF(AA30&gt;=74.5,"B+",IF(AA30&gt;=69.5,"B",IF(AA30&gt;=64.5,"C+",IF(AA30&gt;=59.5,"C",IF(AA30&gt;=54.5,"D+",IF(AA30&gt;=44.5,"D",IF(AA30&lt;44.5,"FAIL"))))))))</f>
        <v>B</v>
      </c>
    </row>
    <row r="31" spans="2:28" x14ac:dyDescent="0.3">
      <c r="B31" s="48" t="s">
        <v>107</v>
      </c>
      <c r="C31" s="43"/>
      <c r="D31" s="43">
        <v>5853010097</v>
      </c>
      <c r="E31" s="44" t="s">
        <v>59</v>
      </c>
      <c r="F31" s="45" t="s">
        <v>60</v>
      </c>
      <c r="G31" s="2">
        <v>1</v>
      </c>
      <c r="H31" s="2">
        <v>0</v>
      </c>
      <c r="I31" s="2">
        <v>0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7">
        <f>SUM(G31:N31)</f>
        <v>6</v>
      </c>
      <c r="P31" s="35">
        <f>O31/8*10</f>
        <v>7.5</v>
      </c>
      <c r="Q31" s="34"/>
      <c r="R31" s="9">
        <v>18</v>
      </c>
      <c r="S31" s="47">
        <f>R31</f>
        <v>18</v>
      </c>
      <c r="T31" s="8"/>
      <c r="U31" s="9">
        <v>11.5</v>
      </c>
      <c r="V31" s="47">
        <f>U31</f>
        <v>11.5</v>
      </c>
      <c r="W31" s="8"/>
      <c r="X31" s="9">
        <v>16</v>
      </c>
      <c r="Y31" s="35">
        <f>X31/25*40</f>
        <v>25.6</v>
      </c>
      <c r="Z31" s="10"/>
      <c r="AA31" s="40">
        <f>P31+S31+V31+Y31</f>
        <v>62.6</v>
      </c>
      <c r="AB31" s="41" t="str">
        <f>IF(AA31&gt;=79.5,"A",IF(AA31&gt;=74.5,"B+",IF(AA31&gt;=69.5,"B",IF(AA31&gt;=64.5,"C+",IF(AA31&gt;=59.5,"C",IF(AA31&gt;=54.5,"D+",IF(AA31&gt;=44.5,"D",IF(AA31&lt;44.5,"FAIL"))))))))</f>
        <v>C</v>
      </c>
    </row>
    <row r="32" spans="2:28" x14ac:dyDescent="0.3">
      <c r="B32" s="48" t="s">
        <v>107</v>
      </c>
      <c r="C32" s="43"/>
      <c r="D32" s="43">
        <v>5853510047</v>
      </c>
      <c r="E32" s="44" t="s">
        <v>92</v>
      </c>
      <c r="F32" s="45" t="s">
        <v>93</v>
      </c>
      <c r="G32" s="2">
        <v>0</v>
      </c>
      <c r="H32" s="2">
        <v>1</v>
      </c>
      <c r="I32" s="2">
        <v>1</v>
      </c>
      <c r="J32" s="11">
        <v>1</v>
      </c>
      <c r="K32" s="11">
        <v>0</v>
      </c>
      <c r="L32" s="11">
        <v>1</v>
      </c>
      <c r="M32" s="11">
        <v>1</v>
      </c>
      <c r="N32" s="11">
        <v>1</v>
      </c>
      <c r="O32" s="7">
        <f>SUM(G32:N32)</f>
        <v>6</v>
      </c>
      <c r="P32" s="35">
        <f>O32/8*10</f>
        <v>7.5</v>
      </c>
      <c r="Q32" s="34"/>
      <c r="R32" s="9">
        <v>18</v>
      </c>
      <c r="S32" s="47">
        <f>R32</f>
        <v>18</v>
      </c>
      <c r="T32" s="8"/>
      <c r="U32" s="9">
        <v>11.5</v>
      </c>
      <c r="V32" s="47">
        <f>U32</f>
        <v>11.5</v>
      </c>
      <c r="W32" s="8"/>
      <c r="X32" s="9">
        <v>19</v>
      </c>
      <c r="Y32" s="35">
        <f>X32/25*40</f>
        <v>30.4</v>
      </c>
      <c r="Z32" s="10"/>
      <c r="AA32" s="40">
        <f>P32+S32+V32+Y32</f>
        <v>67.400000000000006</v>
      </c>
      <c r="AB32" s="41" t="str">
        <f>IF(AA32&gt;=79.5,"A",IF(AA32&gt;=74.5,"B+",IF(AA32&gt;=69.5,"B",IF(AA32&gt;=64.5,"C+",IF(AA32&gt;=59.5,"C",IF(AA32&gt;=54.5,"D+",IF(AA32&gt;=44.5,"D",IF(AA32&lt;44.5,"FAIL"))))))))</f>
        <v>C+</v>
      </c>
    </row>
    <row r="33" spans="2:28" x14ac:dyDescent="0.3">
      <c r="B33" s="48" t="s">
        <v>107</v>
      </c>
      <c r="C33" s="43"/>
      <c r="D33" s="43">
        <v>5853520103</v>
      </c>
      <c r="E33" s="44" t="s">
        <v>102</v>
      </c>
      <c r="F33" s="45" t="s">
        <v>103</v>
      </c>
      <c r="G33" s="2">
        <v>1</v>
      </c>
      <c r="H33" s="2">
        <v>1</v>
      </c>
      <c r="I33" s="2">
        <v>1</v>
      </c>
      <c r="J33" s="11">
        <v>1</v>
      </c>
      <c r="K33" s="11">
        <v>0</v>
      </c>
      <c r="L33" s="11">
        <v>0</v>
      </c>
      <c r="M33" s="11">
        <v>1</v>
      </c>
      <c r="N33" s="11">
        <v>1</v>
      </c>
      <c r="O33" s="7">
        <f>SUM(G33:N33)</f>
        <v>6</v>
      </c>
      <c r="P33" s="35">
        <f>O33/8*10</f>
        <v>7.5</v>
      </c>
      <c r="Q33" s="34"/>
      <c r="R33" s="9">
        <v>18</v>
      </c>
      <c r="S33" s="47">
        <f>R33</f>
        <v>18</v>
      </c>
      <c r="T33" s="8"/>
      <c r="U33" s="9">
        <v>11.5</v>
      </c>
      <c r="V33" s="47">
        <f>U33</f>
        <v>11.5</v>
      </c>
      <c r="W33" s="8"/>
      <c r="X33" s="9">
        <v>16</v>
      </c>
      <c r="Y33" s="35">
        <f>X33/25*40</f>
        <v>25.6</v>
      </c>
      <c r="Z33" s="10"/>
      <c r="AA33" s="40">
        <f>P33+S33+V33+Y33</f>
        <v>62.6</v>
      </c>
      <c r="AB33" s="41" t="str">
        <f>IF(AA33&gt;=79.5,"A",IF(AA33&gt;=74.5,"B+",IF(AA33&gt;=69.5,"B",IF(AA33&gt;=64.5,"C+",IF(AA33&gt;=59.5,"C",IF(AA33&gt;=54.5,"D+",IF(AA33&gt;=44.5,"D",IF(AA33&lt;44.5,"FAIL"))))))))</f>
        <v>C</v>
      </c>
    </row>
    <row r="34" spans="2:28" x14ac:dyDescent="0.3">
      <c r="B34" s="48" t="s">
        <v>107</v>
      </c>
      <c r="C34" s="43"/>
      <c r="D34" s="43">
        <v>5853520129</v>
      </c>
      <c r="E34" s="44" t="s">
        <v>104</v>
      </c>
      <c r="F34" s="45" t="s">
        <v>105</v>
      </c>
      <c r="G34" s="2">
        <v>1</v>
      </c>
      <c r="H34" s="2">
        <v>1</v>
      </c>
      <c r="I34" s="2">
        <v>0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7">
        <f>SUM(G34:N34)</f>
        <v>7</v>
      </c>
      <c r="P34" s="35">
        <f>O34/8*10</f>
        <v>8.75</v>
      </c>
      <c r="Q34" s="34"/>
      <c r="R34" s="9">
        <v>18</v>
      </c>
      <c r="S34" s="47">
        <f>R34</f>
        <v>18</v>
      </c>
      <c r="T34" s="8"/>
      <c r="U34" s="9">
        <v>11.5</v>
      </c>
      <c r="V34" s="47">
        <f>U34</f>
        <v>11.5</v>
      </c>
      <c r="W34" s="8"/>
      <c r="X34" s="9">
        <v>25</v>
      </c>
      <c r="Y34" s="35">
        <f>X34/25*40</f>
        <v>40</v>
      </c>
      <c r="Z34" s="10"/>
      <c r="AA34" s="40">
        <f>P34+S34+V34+Y34</f>
        <v>78.25</v>
      </c>
      <c r="AB34" s="41" t="str">
        <f>IF(AA34&gt;=79.5,"A",IF(AA34&gt;=74.5,"B+",IF(AA34&gt;=69.5,"B",IF(AA34&gt;=64.5,"C+",IF(AA34&gt;=59.5,"C",IF(AA34&gt;=54.5,"D+",IF(AA34&gt;=44.5,"D",IF(AA34&lt;44.5,"FAIL"))))))))</f>
        <v>B+</v>
      </c>
    </row>
    <row r="35" spans="2:28" x14ac:dyDescent="0.3">
      <c r="B35" s="48" t="s">
        <v>107</v>
      </c>
      <c r="C35" s="43"/>
      <c r="D35" s="43">
        <v>5853520079</v>
      </c>
      <c r="E35" s="44" t="s">
        <v>100</v>
      </c>
      <c r="F35" s="45" t="s">
        <v>101</v>
      </c>
      <c r="G35" s="2">
        <v>0</v>
      </c>
      <c r="H35" s="2">
        <v>0</v>
      </c>
      <c r="I35" s="2">
        <v>1</v>
      </c>
      <c r="J35" s="11">
        <v>0</v>
      </c>
      <c r="K35" s="11">
        <v>0</v>
      </c>
      <c r="L35" s="11">
        <v>1</v>
      </c>
      <c r="M35" s="11">
        <v>1</v>
      </c>
      <c r="N35" s="11">
        <v>1</v>
      </c>
      <c r="O35" s="7">
        <f>SUM(G35:N35)</f>
        <v>4</v>
      </c>
      <c r="P35" s="35">
        <f>O35/8*10</f>
        <v>5</v>
      </c>
      <c r="Q35" s="34"/>
      <c r="R35" s="9">
        <v>18</v>
      </c>
      <c r="S35" s="47">
        <f>R35</f>
        <v>18</v>
      </c>
      <c r="T35" s="8"/>
      <c r="U35" s="9">
        <v>11.5</v>
      </c>
      <c r="V35" s="47">
        <f>U35</f>
        <v>11.5</v>
      </c>
      <c r="W35" s="8"/>
      <c r="X35" s="9">
        <v>9</v>
      </c>
      <c r="Y35" s="35">
        <f>X35/25*40</f>
        <v>14.399999999999999</v>
      </c>
      <c r="Z35" s="10"/>
      <c r="AA35" s="40">
        <f>P35+S35+V35+Y35</f>
        <v>48.9</v>
      </c>
      <c r="AB35" s="41" t="str">
        <f>IF(AA35&gt;=79.5,"A",IF(AA35&gt;=74.5,"B+",IF(AA35&gt;=69.5,"B",IF(AA35&gt;=64.5,"C+",IF(AA35&gt;=59.5,"C",IF(AA35&gt;=54.5,"D+",IF(AA35&gt;=44.5,"D",IF(AA35&lt;44.5,"FAIL"))))))))</f>
        <v>D</v>
      </c>
    </row>
    <row r="36" spans="2:28" x14ac:dyDescent="0.3">
      <c r="B36" s="43"/>
      <c r="C36" s="43"/>
      <c r="D36" s="43">
        <v>5853020187</v>
      </c>
      <c r="E36" s="44" t="s">
        <v>75</v>
      </c>
      <c r="F36" s="45" t="s">
        <v>76</v>
      </c>
      <c r="G36" s="2">
        <v>0</v>
      </c>
      <c r="H36" s="2">
        <v>0</v>
      </c>
      <c r="I36" s="2">
        <v>1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7">
        <f>SUM(G36:N36)</f>
        <v>1</v>
      </c>
      <c r="P36" s="35">
        <f>O36/8*10</f>
        <v>1.25</v>
      </c>
      <c r="Q36" s="34"/>
      <c r="R36" s="9">
        <v>0</v>
      </c>
      <c r="S36" s="47">
        <f>R36</f>
        <v>0</v>
      </c>
      <c r="T36" s="8"/>
      <c r="U36" s="9">
        <v>0</v>
      </c>
      <c r="V36" s="47">
        <f>U36</f>
        <v>0</v>
      </c>
      <c r="W36" s="8"/>
      <c r="X36" s="9">
        <v>0</v>
      </c>
      <c r="Y36" s="35">
        <f>X36/25*40</f>
        <v>0</v>
      </c>
      <c r="Z36" s="10"/>
      <c r="AA36" s="40">
        <f>P36+S36+V36+Y36</f>
        <v>1.25</v>
      </c>
      <c r="AB36" s="41" t="str">
        <f>IF(AA36&gt;=79.5,"A",IF(AA36&gt;=74.5,"B+",IF(AA36&gt;=69.5,"B",IF(AA36&gt;=64.5,"C+",IF(AA36&gt;=59.5,"C",IF(AA36&gt;=54.5,"D+",IF(AA36&gt;=44.5,"D",IF(AA36&lt;44.5,"FAIL"))))))))</f>
        <v>FAIL</v>
      </c>
    </row>
    <row r="37" spans="2:28" x14ac:dyDescent="0.3">
      <c r="B37" s="43"/>
      <c r="C37" s="43"/>
      <c r="D37" s="43">
        <v>5853510088</v>
      </c>
      <c r="E37" s="44" t="s">
        <v>98</v>
      </c>
      <c r="F37" s="45" t="s">
        <v>99</v>
      </c>
      <c r="G37" s="2">
        <v>0</v>
      </c>
      <c r="H37" s="2">
        <v>0</v>
      </c>
      <c r="I37" s="2">
        <v>1</v>
      </c>
      <c r="J37" s="11">
        <v>1</v>
      </c>
      <c r="K37" s="11">
        <v>1</v>
      </c>
      <c r="L37" s="11">
        <v>0</v>
      </c>
      <c r="M37" s="11">
        <v>0</v>
      </c>
      <c r="N37" s="11">
        <v>0</v>
      </c>
      <c r="O37" s="7">
        <f>SUM(G37:N37)</f>
        <v>3</v>
      </c>
      <c r="P37" s="35">
        <f>O37/8*10</f>
        <v>3.75</v>
      </c>
      <c r="Q37" s="34"/>
      <c r="R37" s="9">
        <v>0</v>
      </c>
      <c r="S37" s="47">
        <f>R37</f>
        <v>0</v>
      </c>
      <c r="T37" s="8"/>
      <c r="U37" s="9">
        <v>0</v>
      </c>
      <c r="V37" s="47">
        <f>U37</f>
        <v>0</v>
      </c>
      <c r="W37" s="8"/>
      <c r="X37" s="9">
        <v>0</v>
      </c>
      <c r="Y37" s="35">
        <f>X37/25*40</f>
        <v>0</v>
      </c>
      <c r="Z37" s="10"/>
      <c r="AA37" s="40">
        <f>P37+S37+V37+Y37</f>
        <v>3.75</v>
      </c>
      <c r="AB37" s="41" t="str">
        <f>IF(AA37&gt;=79.5,"A",IF(AA37&gt;=74.5,"B+",IF(AA37&gt;=69.5,"B",IF(AA37&gt;=64.5,"C+",IF(AA37&gt;=59.5,"C",IF(AA37&gt;=54.5,"D+",IF(AA37&gt;=44.5,"D",IF(AA37&lt;44.5,"FAIL"))))))))</f>
        <v>FAIL</v>
      </c>
    </row>
    <row r="38" spans="2:28" x14ac:dyDescent="0.3">
      <c r="B38" s="43"/>
      <c r="C38" s="43"/>
      <c r="D38" s="43">
        <v>5853510070</v>
      </c>
      <c r="E38" s="44" t="s">
        <v>96</v>
      </c>
      <c r="F38" s="45" t="s">
        <v>97</v>
      </c>
      <c r="G38" s="2">
        <v>0</v>
      </c>
      <c r="H38" s="2">
        <v>0</v>
      </c>
      <c r="I38" s="2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7">
        <f>SUM(G38:N38)</f>
        <v>0</v>
      </c>
      <c r="P38" s="35">
        <f>O38/8*10</f>
        <v>0</v>
      </c>
      <c r="Q38" s="34"/>
      <c r="R38" s="9">
        <v>0</v>
      </c>
      <c r="S38" s="47">
        <f>R38</f>
        <v>0</v>
      </c>
      <c r="T38" s="8"/>
      <c r="U38" s="9">
        <v>0</v>
      </c>
      <c r="V38" s="47">
        <f>U38</f>
        <v>0</v>
      </c>
      <c r="W38" s="8"/>
      <c r="X38" s="9">
        <v>0</v>
      </c>
      <c r="Y38" s="35">
        <f>X38/25*40</f>
        <v>0</v>
      </c>
      <c r="Z38" s="10"/>
      <c r="AA38" s="40">
        <f>P38+S38+V38+Y38</f>
        <v>0</v>
      </c>
      <c r="AB38" s="41" t="str">
        <f>IF(AA38&gt;=79.5,"A",IF(AA38&gt;=74.5,"B+",IF(AA38&gt;=69.5,"B",IF(AA38&gt;=64.5,"C+",IF(AA38&gt;=59.5,"C",IF(AA38&gt;=54.5,"D+",IF(AA38&gt;=44.5,"D",IF(AA38&lt;44.5,"FAIL"))))))))</f>
        <v>FAIL</v>
      </c>
    </row>
    <row r="41" spans="2:28" x14ac:dyDescent="0.3">
      <c r="B41" s="52" t="s">
        <v>27</v>
      </c>
      <c r="C41" s="52"/>
      <c r="D41" s="52"/>
      <c r="E41" s="52"/>
      <c r="F41" s="52"/>
    </row>
  </sheetData>
  <sortState ref="A5:AB38">
    <sortCondition ref="B5:B38"/>
  </sortState>
  <mergeCells count="5">
    <mergeCell ref="X2:Y2"/>
    <mergeCell ref="AA2:AB2"/>
    <mergeCell ref="B41:F41"/>
    <mergeCell ref="R2:S2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2" workbookViewId="0">
      <selection activeCell="O22" sqref="O22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4" t="s">
        <v>22</v>
      </c>
      <c r="O14" s="55"/>
    </row>
    <row r="15" spans="2:15" x14ac:dyDescent="0.3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21</v>
      </c>
      <c r="O16" s="27">
        <f>COUNTIF(Scores!AB5:AB38,"A")</f>
        <v>9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20</v>
      </c>
      <c r="O17" s="27">
        <f>COUNTIF(Scores!AB5:AB38,"B+")</f>
        <v>4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15</v>
      </c>
      <c r="O18" s="27">
        <f>COUNTIF(Scores!AB5:AB38,"B")</f>
        <v>3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16</v>
      </c>
      <c r="O19" s="27">
        <f>COUNTIF(Scores!AB5:AB38,"C+")</f>
        <v>6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17</v>
      </c>
      <c r="O20" s="27">
        <f>COUNTIF(Scores!AB4:AB38,"C")</f>
        <v>3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18</v>
      </c>
      <c r="O21" s="27">
        <f>COUNTIF(Scores!AB5:AB38,"D+")</f>
        <v>4</v>
      </c>
    </row>
    <row r="22" spans="2:15" x14ac:dyDescent="0.3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30</v>
      </c>
      <c r="O22" s="27">
        <f>COUNTIF(Scores!AB5:AB38,"D")</f>
        <v>1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19</v>
      </c>
      <c r="O23" s="27">
        <f>COUNTIF(Scores!AB5:AB38,"FAIL")</f>
        <v>4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23</v>
      </c>
      <c r="O24" s="29">
        <f>COUNTIF(Scores!AB5:AB38,"I")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57" t="s">
        <v>47</v>
      </c>
      <c r="C31" s="58"/>
      <c r="D31" s="59"/>
      <c r="E31" s="25">
        <f>AVERAGE(Scores!X5:X24)</f>
        <v>16.100000000000001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56" t="s">
        <v>28</v>
      </c>
      <c r="C32" s="56"/>
      <c r="D32" s="56"/>
      <c r="E32" s="30">
        <f>AVERAGE(Scores!AA5:AA24)</f>
        <v>73.710000000000008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31" t="s">
        <v>26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3">
      <c r="B34" s="1"/>
      <c r="N34" s="1"/>
      <c r="O34" s="1"/>
    </row>
    <row r="35" spans="2:15" x14ac:dyDescent="0.3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2017-04-10T04:00:22Z</dcterms:modified>
</cp:coreProperties>
</file>