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\Desktop\"/>
    </mc:Choice>
  </mc:AlternateContent>
  <bookViews>
    <workbookView xWindow="0" yWindow="240" windowWidth="15600" windowHeight="7170"/>
  </bookViews>
  <sheets>
    <sheet name="Scores" sheetId="1" r:id="rId1"/>
    <sheet name="Results Summary" sheetId="2" r:id="rId2"/>
  </sheets>
  <definedNames>
    <definedName name="_xlnm._FilterDatabase" localSheetId="0" hidden="1">Scores!#REF!</definedName>
  </definedNames>
  <calcPr calcId="162913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5" i="1"/>
  <c r="O5" i="1"/>
  <c r="K6" i="1"/>
  <c r="L6" i="1"/>
  <c r="K7" i="1"/>
  <c r="L7" i="1"/>
  <c r="K8" i="1"/>
  <c r="L8" i="1"/>
  <c r="V8" i="1" s="1"/>
  <c r="W8" i="1" s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V18" i="1" s="1"/>
  <c r="W18" i="1" s="1"/>
  <c r="K19" i="1"/>
  <c r="L19" i="1"/>
  <c r="K20" i="1"/>
  <c r="L20" i="1"/>
  <c r="V20" i="1" s="1"/>
  <c r="W20" i="1" s="1"/>
  <c r="K21" i="1"/>
  <c r="L21" i="1" s="1"/>
  <c r="K22" i="1"/>
  <c r="L22" i="1" s="1"/>
  <c r="K23" i="1"/>
  <c r="L23" i="1" s="1"/>
  <c r="K24" i="1"/>
  <c r="L24" i="1"/>
  <c r="K25" i="1"/>
  <c r="L25" i="1" s="1"/>
  <c r="K26" i="1"/>
  <c r="L26" i="1" s="1"/>
  <c r="K27" i="1"/>
  <c r="L27" i="1" s="1"/>
  <c r="K28" i="1"/>
  <c r="L28" i="1"/>
  <c r="K29" i="1"/>
  <c r="L29" i="1" s="1"/>
  <c r="K30" i="1"/>
  <c r="L30" i="1" s="1"/>
  <c r="K31" i="1"/>
  <c r="L31" i="1" s="1"/>
  <c r="K32" i="1"/>
  <c r="L32" i="1"/>
  <c r="V32" i="1" s="1"/>
  <c r="W32" i="1" s="1"/>
  <c r="K33" i="1"/>
  <c r="L33" i="1" s="1"/>
  <c r="K34" i="1"/>
  <c r="L34" i="1" s="1"/>
  <c r="K35" i="1"/>
  <c r="L35" i="1" s="1"/>
  <c r="K36" i="1"/>
  <c r="L36" i="1"/>
  <c r="V36" i="1" s="1"/>
  <c r="W36" i="1" s="1"/>
  <c r="K37" i="1"/>
  <c r="L37" i="1" s="1"/>
  <c r="K38" i="1"/>
  <c r="L38" i="1" s="1"/>
  <c r="V38" i="1" s="1"/>
  <c r="W38" i="1" s="1"/>
  <c r="K39" i="1"/>
  <c r="L39" i="1" s="1"/>
  <c r="V9" i="1" l="1"/>
  <c r="W9" i="1" s="1"/>
  <c r="V34" i="1"/>
  <c r="W34" i="1" s="1"/>
  <c r="V27" i="1"/>
  <c r="W27" i="1" s="1"/>
  <c r="V13" i="1"/>
  <c r="W13" i="1" s="1"/>
  <c r="V37" i="1"/>
  <c r="W37" i="1" s="1"/>
  <c r="V33" i="1"/>
  <c r="W33" i="1" s="1"/>
  <c r="V29" i="1"/>
  <c r="W29" i="1" s="1"/>
  <c r="V25" i="1"/>
  <c r="W25" i="1" s="1"/>
  <c r="V21" i="1"/>
  <c r="W21" i="1" s="1"/>
  <c r="V17" i="1"/>
  <c r="W17" i="1" s="1"/>
  <c r="V28" i="1"/>
  <c r="W28" i="1" s="1"/>
  <c r="V24" i="1"/>
  <c r="W24" i="1" s="1"/>
  <c r="V16" i="1"/>
  <c r="W16" i="1" s="1"/>
  <c r="V12" i="1"/>
  <c r="W12" i="1" s="1"/>
  <c r="V39" i="1"/>
  <c r="W39" i="1" s="1"/>
  <c r="V35" i="1"/>
  <c r="W35" i="1" s="1"/>
  <c r="V31" i="1"/>
  <c r="W31" i="1" s="1"/>
  <c r="V23" i="1"/>
  <c r="W23" i="1" s="1"/>
  <c r="V19" i="1"/>
  <c r="W19" i="1" s="1"/>
  <c r="V15" i="1"/>
  <c r="W15" i="1" s="1"/>
  <c r="V11" i="1"/>
  <c r="W11" i="1" s="1"/>
  <c r="V7" i="1"/>
  <c r="W7" i="1" s="1"/>
  <c r="V30" i="1"/>
  <c r="W30" i="1" s="1"/>
  <c r="V26" i="1"/>
  <c r="W26" i="1" s="1"/>
  <c r="V22" i="1"/>
  <c r="W22" i="1" s="1"/>
  <c r="V14" i="1"/>
  <c r="W14" i="1" s="1"/>
  <c r="V10" i="1"/>
  <c r="W10" i="1" s="1"/>
  <c r="V6" i="1"/>
  <c r="W6" i="1" s="1"/>
  <c r="K5" i="1"/>
  <c r="L5" i="1" s="1"/>
  <c r="V5" i="1" s="1"/>
  <c r="W5" i="1" l="1"/>
  <c r="O19" i="2" s="1"/>
  <c r="O21" i="2" l="1"/>
  <c r="O23" i="2"/>
  <c r="O22" i="2"/>
  <c r="O20" i="2"/>
  <c r="O16" i="2"/>
  <c r="O18" i="2"/>
  <c r="O24" i="2"/>
  <c r="O17" i="2"/>
  <c r="E31" i="2"/>
  <c r="E32" i="2" l="1"/>
</calcChain>
</file>

<file path=xl/sharedStrings.xml><?xml version="1.0" encoding="utf-8"?>
<sst xmlns="http://schemas.openxmlformats.org/spreadsheetml/2006/main" count="146" uniqueCount="134">
  <si>
    <t>No.</t>
  </si>
  <si>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</si>
  <si>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</si>
  <si>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</si>
  <si>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</si>
  <si>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</si>
  <si>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</si>
  <si>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</si>
  <si>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</si>
  <si>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</si>
  <si>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Grade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</si>
  <si>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</si>
  <si>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</si>
  <si>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</si>
  <si>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</si>
  <si>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</si>
  <si>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</si>
  <si>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</si>
  <si>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</si>
  <si>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</si>
  <si>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</si>
  <si>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</si>
  <si>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</si>
  <si>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</si>
  <si>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</si>
  <si>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>D</t>
  </si>
  <si>
    <t>Score</t>
  </si>
  <si>
    <t>Average score on the exam</t>
  </si>
  <si>
    <t>First Name</t>
  </si>
  <si>
    <t>Student ID</t>
  </si>
  <si>
    <t>AMAVASI</t>
  </si>
  <si>
    <t>MOLL</t>
  </si>
  <si>
    <t>AISAWAN</t>
  </si>
  <si>
    <t>BOONLERT</t>
  </si>
  <si>
    <t>AREERAT</t>
  </si>
  <si>
    <t>THOTHOKAEW</t>
  </si>
  <si>
    <t>CHONLADA</t>
  </si>
  <si>
    <t>SANGCHA</t>
  </si>
  <si>
    <t>HATHAIKORNTH</t>
  </si>
  <si>
    <t>KHORNCHAWANKHAN</t>
  </si>
  <si>
    <t>JIRUCH</t>
  </si>
  <si>
    <t>CHAIAREEKIJ</t>
  </si>
  <si>
    <t>KANRUTHAI</t>
  </si>
  <si>
    <t>CHUAYSUT</t>
  </si>
  <si>
    <t>KULLANUT</t>
  </si>
  <si>
    <t>KONGSIRI</t>
  </si>
  <si>
    <t>NATHAWAN</t>
  </si>
  <si>
    <t>JUTHATHEP</t>
  </si>
  <si>
    <t>ONPIMON</t>
  </si>
  <si>
    <t>INTHONGCHUAY</t>
  </si>
  <si>
    <t>PARIN</t>
  </si>
  <si>
    <t>JANTRIWONG</t>
  </si>
  <si>
    <t>PAWINA</t>
  </si>
  <si>
    <t>CHAISRI</t>
  </si>
  <si>
    <t>SIRIAPSORN</t>
  </si>
  <si>
    <t>RAK-ARCHEEP</t>
  </si>
  <si>
    <t>TAKSINA</t>
  </si>
  <si>
    <t>JUNSOMBOON</t>
  </si>
  <si>
    <t>THANUT</t>
  </si>
  <si>
    <t>PADUANG</t>
  </si>
  <si>
    <t>THANYAPORN</t>
  </si>
  <si>
    <t>KAJORNPET</t>
  </si>
  <si>
    <t>WICHA</t>
  </si>
  <si>
    <t>TOTHIAM</t>
  </si>
  <si>
    <t>WIRATCHAKORN</t>
  </si>
  <si>
    <t>KHEMTHONG</t>
  </si>
  <si>
    <t>WORAMATE</t>
  </si>
  <si>
    <t>SUCHJAKUL</t>
  </si>
  <si>
    <t>ROBERT</t>
  </si>
  <si>
    <t>CARNEY</t>
  </si>
  <si>
    <t>TADA</t>
  </si>
  <si>
    <t>LEASUK</t>
  </si>
  <si>
    <t>CHANCHON</t>
  </si>
  <si>
    <t>WORAWISET</t>
  </si>
  <si>
    <t>SAROCHA</t>
  </si>
  <si>
    <t>AKENARATHORN</t>
  </si>
  <si>
    <t>PANNINYA</t>
  </si>
  <si>
    <t>PRADUBPONG</t>
  </si>
  <si>
    <t>/10</t>
  </si>
  <si>
    <t>BONUS</t>
  </si>
  <si>
    <t>CREDIT</t>
  </si>
  <si>
    <t>TIKTOK</t>
  </si>
  <si>
    <t>ATIWAT</t>
  </si>
  <si>
    <t>RISUKHUMARN</t>
  </si>
  <si>
    <t>CHALEEKORN</t>
  </si>
  <si>
    <t>POLNAM</t>
  </si>
  <si>
    <t>CHAYATHINET</t>
  </si>
  <si>
    <t>DETMA</t>
  </si>
  <si>
    <t>RUBEYEE</t>
  </si>
  <si>
    <t>MULAMETHAWEE</t>
  </si>
  <si>
    <t>THIDAWADEE</t>
  </si>
  <si>
    <t>KHUNMUEN</t>
  </si>
  <si>
    <t>NAN EI EI THWE</t>
  </si>
  <si>
    <t>NADA</t>
  </si>
  <si>
    <t>BENYAWAN</t>
  </si>
  <si>
    <t>WENJING</t>
  </si>
  <si>
    <t>HAO</t>
  </si>
  <si>
    <t>XIAOXIA</t>
  </si>
  <si>
    <t>LIN</t>
  </si>
  <si>
    <t>AKKAN</t>
  </si>
  <si>
    <t>KERDCHUAY</t>
  </si>
  <si>
    <t>ARIYA</t>
  </si>
  <si>
    <t>THONGMARG</t>
  </si>
  <si>
    <t>PROJECT</t>
  </si>
  <si>
    <t>All Parts Can Be Done As A Group Or Individually. You Choose.</t>
  </si>
  <si>
    <t>Clearly Label Each Piece With All Names Involved And The Group Number</t>
  </si>
  <si>
    <t>I WILL GIVE UP TO 5% Bonus Credit For Attendance For The First 5 Classes</t>
  </si>
  <si>
    <t>PART 1</t>
  </si>
  <si>
    <t>EVERYONE SHOULD DO THIS ( 50% Of Your Grade )</t>
  </si>
  <si>
    <t>Use The Success Principle To Tell A Story In A Job Application Over FOUR SLIDES</t>
  </si>
  <si>
    <t>Slide 1 Application Overview</t>
  </si>
  <si>
    <t>Slide 2 About My Story</t>
  </si>
  <si>
    <t>Slide 3 Why I Am Perfect For The Job</t>
  </si>
  <si>
    <t>Slide 4 My Hopes And Dreams For The Future</t>
  </si>
  <si>
    <t>You should use the SUCCESs Principle to create a visual job application over 4 Images/Slides.</t>
  </si>
  <si>
    <t>PART 2</t>
  </si>
  <si>
    <t>THEN CHOOSE 1 OF B OR C ( 50% Of Your Grade )</t>
  </si>
  <si>
    <t>- OPTION B</t>
  </si>
  <si>
    <t>How Do Ideas Stick ? Focus On The Use In Journalism And The Ideas From Made To Stick .</t>
  </si>
  <si>
    <t>- OPTION C</t>
  </si>
  <si>
    <t>How Effective Is Public Shaming In The Modern Day As A Result Of Social Media ? Focus On The Book So You’ve Been Publicly Shamed And Consider Both Sides .</t>
  </si>
  <si>
    <t>/5</t>
  </si>
  <si>
    <t>Nice original lines in Part A</t>
  </si>
  <si>
    <t>Very nice final line in Part A</t>
  </si>
  <si>
    <t>Final slide Part A was excellent</t>
  </si>
  <si>
    <t>Professional Part A</t>
  </si>
  <si>
    <t>Great colour in Part A</t>
  </si>
  <si>
    <t>Part A , Quite Simply Brilliant</t>
  </si>
  <si>
    <t>Part A good colour</t>
  </si>
  <si>
    <t>Brilliant Part A</t>
  </si>
  <si>
    <t>Part A very good first slide</t>
  </si>
  <si>
    <t>Part A told a REALLY GOOD story</t>
  </si>
  <si>
    <t>Part A design was brilliant</t>
  </si>
  <si>
    <t>Part A was perfect…give her the job!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</si>
</sst>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Calibri Light"/>
      <family val="2"/>
    </font>
    <font>
      <sz val="10"/>
      <name val="Calibri Light"/>
      <family val="2"/>
    </font>
    <font>
      <sz val="12"/>
      <color theme="1"/>
      <name val="Calibri Light"/>
      <family val="2"/>
    </font>
    <font>
      <sz val="11"/>
      <name val="Calibri Light"/>
      <family val="2"/>
    </font>
    <font>
      <sz val="12"/>
      <name val="Calibri Light"/>
      <family val="2"/>
    </font>
    <font>
      <sz val="14"/>
      <name val="Calibri Light"/>
      <family val="2"/>
    </font>
    <font>
      <sz val="16"/>
      <name val="Calibri Light"/>
      <family val="2"/>
    </font>
    <font>
      <sz val="9"/>
      <name val="Calibri Light"/>
      <family val="2"/>
    </font>
    <font>
      <sz val="11"/>
      <color rgb="FFFF0000"/>
      <name val="Calibri Light"/>
      <family val="2"/>
    </font>
    <font>
      <sz val="11"/>
      <color rgb="FFFF0000"/>
      <name val="Calibri"/>
      <family val="2"/>
    </font>
    <font>
      <sz val="11"/>
      <color theme="1"/>
      <name val="Impact"/>
      <family val="2"/>
    </font>
    <font>
      <b/>
      <sz val="10"/>
      <color rgb="FF666666"/>
      <name val="Arial"/>
      <family val="2"/>
    </font>
    <font>
      <b/>
      <sz val="10"/>
      <color rgb="FFFF0000"/>
      <name val="Arial"/>
      <family val="2"/>
    </font>
    <font>
      <b/>
      <sz val="10"/>
      <color rgb="FFF80000"/>
      <name val="Arial"/>
      <family val="2"/>
    </font>
    <font>
      <b/>
      <sz val="10"/>
      <color rgb="FFF60000"/>
      <name val="Arial"/>
      <family val="2"/>
    </font>
    <font>
      <b/>
      <u/>
      <sz val="10"/>
      <color rgb="FFEE0B0B"/>
      <name val="Arial"/>
      <family val="2"/>
    </font>
    <font>
      <b/>
      <u/>
      <sz val="10"/>
      <color rgb="FFFD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Border="0">
      <protection locked="0"/>
    </xf>
    <xf numFmtId="0" fontId="11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3" fillId="6" borderId="5" xfId="0" applyFont="1" applyFill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164" fontId="5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10" borderId="2" xfId="0" applyFont="1" applyFill="1" applyBorder="1" applyAlignment="1" applyProtection="1">
      <alignment horizontal="center"/>
      <protection locked="0"/>
    </xf>
    <xf numFmtId="0" fontId="14" fillId="10" borderId="2" xfId="0" applyFont="1" applyFill="1" applyBorder="1" applyAlignment="1">
      <alignment horizontal="left" vertical="center"/>
    </xf>
    <xf numFmtId="0" fontId="13" fillId="3" borderId="2" xfId="0" applyNumberFormat="1" applyFont="1" applyFill="1" applyBorder="1" applyAlignment="1" applyProtection="1">
      <alignment wrapText="1"/>
    </xf>
    <xf numFmtId="0" fontId="13" fillId="5" borderId="2" xfId="0" applyNumberFormat="1" applyFont="1" applyFill="1" applyBorder="1" applyAlignment="1" applyProtection="1">
      <alignment horizontal="center" wrapText="1"/>
    </xf>
    <xf numFmtId="164" fontId="13" fillId="9" borderId="2" xfId="0" applyNumberFormat="1" applyFont="1" applyFill="1" applyBorder="1" applyAlignment="1" applyProtection="1">
      <alignment horizontal="center" wrapText="1"/>
    </xf>
    <xf numFmtId="0" fontId="13" fillId="5" borderId="2" xfId="0" applyFont="1" applyFill="1" applyBorder="1" applyAlignment="1" applyProtection="1">
      <alignment horizontal="center" wrapText="1"/>
    </xf>
    <xf numFmtId="164" fontId="15" fillId="9" borderId="2" xfId="0" applyNumberFormat="1" applyFont="1" applyFill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164" fontId="13" fillId="3" borderId="2" xfId="0" applyNumberFormat="1" applyFont="1" applyFill="1" applyBorder="1" applyAlignment="1" applyProtection="1">
      <alignment horizontal="center"/>
    </xf>
    <xf numFmtId="0" fontId="13" fillId="3" borderId="2" xfId="0" applyFont="1" applyFill="1" applyBorder="1" applyAlignment="1">
      <alignment horizontal="center"/>
    </xf>
    <xf numFmtId="14" fontId="13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2" xfId="0" applyFont="1" applyFill="1" applyBorder="1" applyAlignment="1" applyProtection="1">
      <alignment horizontal="center" vertical="center"/>
      <protection locked="0"/>
    </xf>
    <xf numFmtId="16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Alignment="1" applyProtection="1">
      <alignment horizontal="center"/>
      <protection locked="0"/>
    </xf>
    <xf numFmtId="16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22" fillId="11" borderId="0" xfId="0" applyFont="1" applyFill="1" applyAlignment="1" applyProtection="1">
      <alignment horizontal="center"/>
    </xf>
    <xf numFmtId="14" fontId="1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11" borderId="5" xfId="0" applyFont="1" applyFill="1" applyBorder="1" applyAlignment="1">
      <alignment horizontal="center"/>
    </xf>
    <xf numFmtId="0" fontId="22" fillId="11" borderId="13" xfId="0" applyFont="1" applyFill="1" applyBorder="1" applyAlignment="1">
      <alignment horizontal="center"/>
    </xf>
    <xf numFmtId="0" fontId="22" fillId="11" borderId="14" xfId="0" applyFont="1" applyFill="1" applyBorder="1" applyAlignment="1">
      <alignment horizontal="center" vertical="center"/>
    </xf>
    <xf numFmtId="0" fontId="13" fillId="12" borderId="2" xfId="0" applyFont="1" applyFill="1" applyBorder="1" applyAlignment="1" applyProtection="1">
      <alignment horizontal="center"/>
      <protection locked="0"/>
    </xf>
    <xf numFmtId="0" fontId="14" fillId="12" borderId="2" xfId="0" applyFont="1" applyFill="1" applyBorder="1" applyAlignment="1">
      <alignment horizontal="left" vertical="center"/>
    </xf>
    <xf numFmtId="0" fontId="13" fillId="13" borderId="2" xfId="0" applyFont="1" applyFill="1" applyBorder="1" applyAlignment="1" applyProtection="1">
      <alignment horizontal="center"/>
      <protection locked="0"/>
    </xf>
    <xf numFmtId="0" fontId="14" fillId="13" borderId="2" xfId="0" applyFont="1" applyFill="1" applyBorder="1" applyAlignment="1">
      <alignment horizontal="left" vertical="center"/>
    </xf>
    <xf numFmtId="0" fontId="24" fillId="0" borderId="0" xfId="0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17" fillId="8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17" fillId="2" borderId="1" xfId="1" applyFont="1" applyBorder="1" applyAlignment="1">
      <alignment horizontal="center"/>
      <protection locked="0"/>
    </xf>
    <xf numFmtId="0" fontId="17" fillId="2" borderId="3" xfId="1" applyFont="1" applyBorder="1" applyAlignment="1">
      <alignment horizont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2" borderId="4" xfId="1" applyFont="1" applyBorder="1" applyAlignment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7" xfId="2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661-4257-8D93-020580F6D98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61-4257-8D93-020580F6D989}"/>
                </c:ext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61-4257-8D93-020580F6D989}"/>
                </c:ext>
              </c:extLst>
            </c:dLbl>
            <c:dLbl>
              <c:idx val="2"/>
              <c:layout>
                <c:manualLayout>
                  <c:x val="-6.655884613613583E-2"/>
                  <c:y val="1.33820950106357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61-4257-8D93-020580F6D989}"/>
                </c:ext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61-4257-8D93-020580F6D989}"/>
                </c:ext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61-4257-8D93-020580F6D989}"/>
                </c:ext>
              </c:extLst>
            </c:dLbl>
            <c:dLbl>
              <c:idx val="5"/>
              <c:layout>
                <c:manualLayout>
                  <c:x val="-7.8954381714431504E-2"/>
                  <c:y val="-7.5492032690227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661-4257-8D93-020580F6D989}"/>
                </c:ext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661-4257-8D93-020580F6D989}"/>
                </c:ext>
              </c:extLst>
            </c:dLbl>
            <c:dLbl>
              <c:idx val="7"/>
              <c:layout>
                <c:manualLayout>
                  <c:x val="2.9239057668398959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661-4257-8D93-020580F6D989}"/>
                </c:ext>
              </c:extLst>
            </c:dLbl>
            <c:dLbl>
              <c:idx val="8"/>
              <c:layout>
                <c:manualLayout>
                  <c:x val="6.2736034513905317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661-4257-8D93-020580F6D9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29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61-4257-8D93-020580F6D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073"/>
          <c:y val="9.2499906705974549E-2"/>
          <c:w val="6.0975697875822132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24993</xdr:colOff>
      <xdr:row>48</xdr:row>
      <xdr:rowOff>8955</xdr:rowOff>
    </xdr:from>
    <xdr:to>
      <xdr:col>3</xdr:col>
      <xdr:colOff>24993</xdr:colOff>
      <xdr:row>51</xdr:row>
      <xdr:rowOff>94680</xdr:rowOff>
    </xdr:to>
    <xdr:cxnSp macro="">
      <xdr:nvCxnSpPr>
        <xdr:cNvPr id="2" name="Straight Arrow Connector 2"/>
        <xdr:cNvCxnSpPr/>
      </xdr:nvCxnSpPr>
      <xdr:spPr>
        <a:xfrm>
          <a:off x="1802993" y="1636020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0.09312</cdr:x>
      <cdr:y>0.01528</cdr:y>
    </cdr:from>
    <cdr:to>
      <cdr:x>0.81646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6" y="61419"/>
          <a:ext cx="5105400" cy="669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English For Guides (2020)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8"/>
  <sheetViews>
    <sheetView tabSelected="1" topLeftCell="B1" zoomScaleNormal="100" workbookViewId="0">
      <pane xSplit="4" topLeftCell="J1" activePane="topRight" state="frozen"/>
      <selection activeCell="B1" sqref="B1"/>
      <selection pane="topRight" activeCell="B5" sqref="A5:XFD39"/>
    </sheetView>
  </sheetViews>
  <sheetFormatPr defaultColWidth="9.140625" defaultRowHeight="15" x14ac:dyDescent="0.25"/>
  <cols>
    <col min="1" max="1" width="4.5703125" style="1" customWidth="1"/>
    <col min="2" max="2" width="7.140625" style="2" bestFit="1" customWidth="1"/>
    <col min="3" max="3" width="12" style="2" bestFit="1" customWidth="1"/>
    <col min="4" max="4" width="17" style="1" bestFit="1" customWidth="1"/>
    <col min="5" max="5" width="22.85546875" style="1" bestFit="1" customWidth="1"/>
    <col min="6" max="6" width="3.28515625" style="1" customWidth="1"/>
    <col min="7" max="10" width="3.42578125" style="1" customWidth="1"/>
    <col min="11" max="11" width="5.85546875" style="1" bestFit="1" customWidth="1"/>
    <col min="12" max="12" width="5.5703125" style="1" bestFit="1" customWidth="1"/>
    <col min="13" max="13" width="1.85546875" customWidth="1"/>
    <col min="14" max="14" width="7" bestFit="1" customWidth="1"/>
    <col min="15" max="15" width="7.5703125" customWidth="1"/>
    <col min="16" max="16" width="2" customWidth="1"/>
    <col min="17" max="17" width="7" bestFit="1" customWidth="1"/>
    <col min="18" max="18" width="8.42578125" customWidth="1"/>
    <col min="19" max="20" width="7.7109375" style="39" customWidth="1"/>
    <col min="21" max="21" width="2" style="1" customWidth="1"/>
    <col min="22" max="22" width="13" style="1" customWidth="1"/>
    <col min="23" max="23" width="7.85546875" style="1" customWidth="1"/>
    <col min="24" max="24" width="33" style="1" bestFit="1" customWidth="1"/>
    <col min="25" max="25" width="15" style="1" customWidth="1"/>
    <col min="26" max="26" width="11.42578125" style="1" customWidth="1"/>
    <col min="27" max="27" width="18.28515625" style="1" customWidth="1"/>
    <col min="28" max="28" width="34" style="1" customWidth="1"/>
    <col min="29" max="29" width="17.5703125" style="1" customWidth="1"/>
    <col min="30" max="36" width="9.140625" style="1"/>
    <col min="37" max="37" width="6.85546875" style="1" customWidth="1"/>
    <col min="38" max="16384" width="9.140625" style="1"/>
  </cols>
  <sheetData>
    <row r="2" spans="1:26" ht="18.75" x14ac:dyDescent="0.3">
      <c r="A2" s="4" t="s">
        <v>0</v>
      </c>
      <c r="B2" s="32" t="s">
        <v>1</v>
      </c>
      <c r="C2" s="32" t="s">
        <v>29</v>
      </c>
      <c r="D2" s="32" t="s">
        <v>28</v>
      </c>
      <c r="E2" s="32" t="s">
        <v>2</v>
      </c>
      <c r="F2" s="61" t="s">
        <v>3</v>
      </c>
      <c r="G2" s="62"/>
      <c r="H2" s="62"/>
      <c r="I2" s="62"/>
      <c r="J2" s="62"/>
      <c r="K2" s="62"/>
      <c r="L2" s="63"/>
      <c r="N2" s="59" t="s">
        <v>107</v>
      </c>
      <c r="O2" s="64"/>
      <c r="Q2" s="59" t="s">
        <v>115</v>
      </c>
      <c r="R2" s="60"/>
      <c r="S2" s="42" t="s">
        <v>81</v>
      </c>
      <c r="T2" s="42" t="s">
        <v>81</v>
      </c>
      <c r="V2" s="56" t="s">
        <v>4</v>
      </c>
      <c r="W2" s="57"/>
      <c r="Z2" s="49" t="s">
        <v>103</v>
      </c>
    </row>
    <row r="3" spans="1:26" ht="23.25" x14ac:dyDescent="0.5">
      <c r="A3" s="5"/>
      <c r="B3" s="24"/>
      <c r="C3" s="24"/>
      <c r="D3" s="25"/>
      <c r="E3" s="26"/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1" t="s">
        <v>20</v>
      </c>
      <c r="L3" s="29" t="s">
        <v>21</v>
      </c>
      <c r="N3" s="35" t="s">
        <v>26</v>
      </c>
      <c r="O3" s="29" t="s">
        <v>21</v>
      </c>
      <c r="Q3" s="35" t="s">
        <v>26</v>
      </c>
      <c r="R3" s="41" t="s">
        <v>21</v>
      </c>
      <c r="S3" s="43" t="s">
        <v>79</v>
      </c>
      <c r="T3" s="43" t="s">
        <v>79</v>
      </c>
      <c r="V3" s="30" t="s">
        <v>4</v>
      </c>
      <c r="W3" s="30" t="s">
        <v>10</v>
      </c>
      <c r="Z3" s="50" t="s">
        <v>104</v>
      </c>
    </row>
    <row r="4" spans="1:26" ht="15.75" x14ac:dyDescent="0.25">
      <c r="B4" s="15"/>
      <c r="C4" s="15"/>
      <c r="D4" s="16"/>
      <c r="E4" s="16"/>
      <c r="F4" s="16"/>
      <c r="G4" s="16"/>
      <c r="H4" s="16"/>
      <c r="I4" s="16"/>
      <c r="J4" s="16"/>
      <c r="K4" s="15" t="s">
        <v>121</v>
      </c>
      <c r="L4" s="38" t="s">
        <v>121</v>
      </c>
      <c r="N4" s="36" t="s">
        <v>78</v>
      </c>
      <c r="O4" s="37">
        <v>50</v>
      </c>
      <c r="Q4" s="36" t="s">
        <v>78</v>
      </c>
      <c r="R4" s="37">
        <v>50</v>
      </c>
      <c r="S4" s="44" t="s">
        <v>80</v>
      </c>
      <c r="T4" s="44" t="s">
        <v>80</v>
      </c>
      <c r="V4" s="33">
        <v>100</v>
      </c>
      <c r="W4" s="16"/>
      <c r="Z4" s="50" t="s">
        <v>105</v>
      </c>
    </row>
    <row r="5" spans="1:26" ht="15.75" x14ac:dyDescent="0.25">
      <c r="B5" s="17">
        <v>1</v>
      </c>
      <c r="C5" s="17">
        <v>5653021021</v>
      </c>
      <c r="D5" s="18" t="s">
        <v>82</v>
      </c>
      <c r="E5" s="18" t="s">
        <v>83</v>
      </c>
      <c r="F5" s="19">
        <v>1</v>
      </c>
      <c r="G5" s="19">
        <v>0</v>
      </c>
      <c r="H5" s="19">
        <v>1</v>
      </c>
      <c r="I5" s="19">
        <v>1</v>
      </c>
      <c r="J5" s="19">
        <v>1</v>
      </c>
      <c r="K5" s="20">
        <f>SUM(F5:J5)</f>
        <v>4</v>
      </c>
      <c r="L5" s="21">
        <f>K5</f>
        <v>4</v>
      </c>
      <c r="N5" s="22">
        <v>7</v>
      </c>
      <c r="O5" s="23">
        <f>N5*5</f>
        <v>35</v>
      </c>
      <c r="Q5" s="22">
        <v>8</v>
      </c>
      <c r="R5" s="23">
        <f>Q5*5</f>
        <v>40</v>
      </c>
      <c r="S5" s="40"/>
      <c r="T5" s="40"/>
      <c r="V5" s="27">
        <f>L5+O5+R5+S5</f>
        <v>79</v>
      </c>
      <c r="W5" s="28" t="str">
        <f>IF(V5&gt;=79.5,"A",IF(V5&gt;=74.5,"B+",IF(V5&gt;=69.5,"B",IF(V5&gt;=64.5,"C+",IF(V5&gt;=59.5,"C",IF(V5&gt;=54.5,"D+",IF(V5&gt;=44.5,"D",IF(V5&lt;44.5,"FAIL"))))))))</f>
        <v>B+</v>
      </c>
      <c r="X5" s="1" t="s">
        <v>123</v>
      </c>
      <c r="Z5" s="51" t="s">
        <v>106</v>
      </c>
    </row>
    <row r="6" spans="1:26" ht="15.75" x14ac:dyDescent="0.25">
      <c r="B6" s="47">
        <v>2</v>
      </c>
      <c r="C6" s="47">
        <v>5853520012</v>
      </c>
      <c r="D6" s="48" t="s">
        <v>30</v>
      </c>
      <c r="E6" s="48" t="s">
        <v>31</v>
      </c>
      <c r="F6" s="19">
        <v>1</v>
      </c>
      <c r="G6" s="19">
        <v>1</v>
      </c>
      <c r="H6" s="19">
        <v>1</v>
      </c>
      <c r="I6" s="19">
        <v>1</v>
      </c>
      <c r="J6" s="19">
        <v>0</v>
      </c>
      <c r="K6" s="20">
        <f>SUM(F6:J6)</f>
        <v>4</v>
      </c>
      <c r="L6" s="21">
        <f>K6</f>
        <v>4</v>
      </c>
      <c r="N6" s="22">
        <v>8</v>
      </c>
      <c r="O6" s="23">
        <f>N6*5</f>
        <v>40</v>
      </c>
      <c r="Q6" s="22">
        <v>9.5</v>
      </c>
      <c r="R6" s="23">
        <f>Q6*5</f>
        <v>47.5</v>
      </c>
      <c r="S6" s="40"/>
      <c r="T6" s="40"/>
      <c r="V6" s="27">
        <f>L6+O6+R6+S6</f>
        <v>91.5</v>
      </c>
      <c r="W6" s="28" t="str">
        <f>IF(V6&gt;=79.5,"A",IF(V6&gt;=74.5,"B+",IF(V6&gt;=69.5,"B",IF(V6&gt;=64.5,"C+",IF(V6&gt;=59.5,"C",IF(V6&gt;=54.5,"D+",IF(V6&gt;=44.5,"D",IF(V6&lt;44.5,"FAIL"))))))))</f>
        <v>A</v>
      </c>
      <c r="X6" s="1" t="s">
        <v>126</v>
      </c>
      <c r="Z6"/>
    </row>
    <row r="7" spans="1:26" ht="15.75" x14ac:dyDescent="0.25">
      <c r="B7" s="17">
        <v>3</v>
      </c>
      <c r="C7" s="17">
        <v>5953020061</v>
      </c>
      <c r="D7" s="18" t="s">
        <v>84</v>
      </c>
      <c r="E7" s="18" t="s">
        <v>85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20">
        <f>SUM(F7:J7)</f>
        <v>5</v>
      </c>
      <c r="L7" s="21">
        <f>K7</f>
        <v>5</v>
      </c>
      <c r="N7" s="22">
        <v>7</v>
      </c>
      <c r="O7" s="23">
        <f>N7*5</f>
        <v>35</v>
      </c>
      <c r="Q7" s="22">
        <v>9</v>
      </c>
      <c r="R7" s="23">
        <f>Q7*5</f>
        <v>45</v>
      </c>
      <c r="S7" s="40">
        <v>1</v>
      </c>
      <c r="T7" s="40"/>
      <c r="V7" s="27">
        <f>L7+O7+R7+S7</f>
        <v>86</v>
      </c>
      <c r="W7" s="28" t="str">
        <f>IF(V7&gt;=79.5,"A",IF(V7&gt;=74.5,"B+",IF(V7&gt;=69.5,"B",IF(V7&gt;=64.5,"C+",IF(V7&gt;=59.5,"C",IF(V7&gt;=54.5,"D+",IF(V7&gt;=44.5,"D",IF(V7&lt;44.5,"FAIL"))))))))</f>
        <v>A</v>
      </c>
      <c r="Z7" s="52" t="s">
        <v>107</v>
      </c>
    </row>
    <row r="8" spans="1:26" ht="15.75" x14ac:dyDescent="0.25">
      <c r="B8" s="17">
        <v>3</v>
      </c>
      <c r="C8" s="17">
        <v>5953020087</v>
      </c>
      <c r="D8" s="18" t="s">
        <v>86</v>
      </c>
      <c r="E8" s="18" t="s">
        <v>87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20">
        <f>SUM(F8:J8)</f>
        <v>5</v>
      </c>
      <c r="L8" s="21">
        <f>K8</f>
        <v>5</v>
      </c>
      <c r="N8" s="22">
        <v>7</v>
      </c>
      <c r="O8" s="23">
        <f>N8*5</f>
        <v>35</v>
      </c>
      <c r="Q8" s="22">
        <v>9</v>
      </c>
      <c r="R8" s="23">
        <f>Q8*5</f>
        <v>45</v>
      </c>
      <c r="S8" s="40">
        <v>1</v>
      </c>
      <c r="T8" s="40"/>
      <c r="V8" s="27">
        <f>L8+O8+R8+S8</f>
        <v>86</v>
      </c>
      <c r="W8" s="28" t="str">
        <f>IF(V8&gt;=79.5,"A",IF(V8&gt;=74.5,"B+",IF(V8&gt;=69.5,"B",IF(V8&gt;=64.5,"C+",IF(V8&gt;=59.5,"C",IF(V8&gt;=54.5,"D+",IF(V8&gt;=44.5,"D",IF(V8&lt;44.5,"FAIL"))))))))</f>
        <v>A</v>
      </c>
      <c r="X8" s="1" t="s">
        <v>122</v>
      </c>
      <c r="Z8" s="53" t="s">
        <v>108</v>
      </c>
    </row>
    <row r="9" spans="1:26" ht="15.75" x14ac:dyDescent="0.25">
      <c r="B9" s="17">
        <v>3</v>
      </c>
      <c r="C9" s="17">
        <v>5953020400</v>
      </c>
      <c r="D9" s="18" t="s">
        <v>88</v>
      </c>
      <c r="E9" s="18" t="s">
        <v>89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20">
        <f>SUM(F9:J9)</f>
        <v>5</v>
      </c>
      <c r="L9" s="21">
        <f>K9</f>
        <v>5</v>
      </c>
      <c r="N9" s="22">
        <v>7</v>
      </c>
      <c r="O9" s="23">
        <f>N9*5</f>
        <v>35</v>
      </c>
      <c r="Q9" s="22">
        <v>9</v>
      </c>
      <c r="R9" s="23">
        <f>Q9*5</f>
        <v>45</v>
      </c>
      <c r="S9" s="40">
        <v>1</v>
      </c>
      <c r="T9" s="40"/>
      <c r="V9" s="27">
        <f>L9+O9+R9+S9</f>
        <v>86</v>
      </c>
      <c r="W9" s="28" t="str">
        <f>IF(V9&gt;=79.5,"A",IF(V9&gt;=74.5,"B+",IF(V9&gt;=69.5,"B",IF(V9&gt;=64.5,"C+",IF(V9&gt;=59.5,"C",IF(V9&gt;=54.5,"D+",IF(V9&gt;=44.5,"D",IF(V9&lt;44.5,"FAIL"))))))))</f>
        <v>A</v>
      </c>
      <c r="Z9" s="50" t="s">
        <v>109</v>
      </c>
    </row>
    <row r="10" spans="1:26" ht="15.75" x14ac:dyDescent="0.25">
      <c r="B10" s="17">
        <v>3</v>
      </c>
      <c r="C10" s="17">
        <v>5953020509</v>
      </c>
      <c r="D10" s="18" t="s">
        <v>90</v>
      </c>
      <c r="E10" s="18" t="s">
        <v>91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20">
        <f>SUM(F10:J10)</f>
        <v>5</v>
      </c>
      <c r="L10" s="21">
        <f>K10</f>
        <v>5</v>
      </c>
      <c r="N10" s="22">
        <v>10</v>
      </c>
      <c r="O10" s="23">
        <f>N10*5</f>
        <v>50</v>
      </c>
      <c r="Q10" s="22">
        <v>9.5</v>
      </c>
      <c r="R10" s="23">
        <f>Q10*5</f>
        <v>47.5</v>
      </c>
      <c r="S10" s="40">
        <v>1</v>
      </c>
      <c r="T10" s="40"/>
      <c r="V10" s="27">
        <f>L10+O10+R10+S10</f>
        <v>103.5</v>
      </c>
      <c r="W10" s="28" t="str">
        <f>IF(V10&gt;=79.5,"A",IF(V10&gt;=74.5,"B+",IF(V10&gt;=69.5,"B",IF(V10&gt;=64.5,"C+",IF(V10&gt;=59.5,"C",IF(V10&gt;=54.5,"D+",IF(V10&gt;=44.5,"D",IF(V10&lt;44.5,"FAIL"))))))))</f>
        <v>A</v>
      </c>
      <c r="X10" s="1" t="s">
        <v>133</v>
      </c>
      <c r="Z10" s="50" t="s">
        <v>110</v>
      </c>
    </row>
    <row r="11" spans="1:26" ht="15.75" x14ac:dyDescent="0.25">
      <c r="B11" s="17">
        <v>1</v>
      </c>
      <c r="C11" s="17">
        <v>5953022158</v>
      </c>
      <c r="D11" s="18" t="s">
        <v>92</v>
      </c>
      <c r="E11" s="18"/>
      <c r="F11" s="19">
        <v>1</v>
      </c>
      <c r="G11" s="19">
        <v>1</v>
      </c>
      <c r="H11" s="19">
        <v>1</v>
      </c>
      <c r="I11" s="19">
        <v>0</v>
      </c>
      <c r="J11" s="19">
        <v>0</v>
      </c>
      <c r="K11" s="20">
        <f>SUM(F11:J11)</f>
        <v>3</v>
      </c>
      <c r="L11" s="21">
        <f>K11</f>
        <v>3</v>
      </c>
      <c r="N11" s="22">
        <v>6.5</v>
      </c>
      <c r="O11" s="23">
        <f>N11*5</f>
        <v>32.5</v>
      </c>
      <c r="Q11" s="22">
        <v>8</v>
      </c>
      <c r="R11" s="23">
        <f>Q11*5</f>
        <v>40</v>
      </c>
      <c r="S11" s="40"/>
      <c r="T11" s="40"/>
      <c r="V11" s="27">
        <f>L11+O11+R11+S11</f>
        <v>75.5</v>
      </c>
      <c r="W11" s="28" t="str">
        <f>IF(V11&gt;=79.5,"A",IF(V11&gt;=74.5,"B+",IF(V11&gt;=69.5,"B",IF(V11&gt;=64.5,"C+",IF(V11&gt;=59.5,"C",IF(V11&gt;=54.5,"D+",IF(V11&gt;=44.5,"D",IF(V11&lt;44.5,"FAIL"))))))))</f>
        <v>B+</v>
      </c>
      <c r="Z11" s="50" t="s">
        <v>111</v>
      </c>
    </row>
    <row r="12" spans="1:26" ht="15.75" x14ac:dyDescent="0.25">
      <c r="B12" s="17">
        <v>3</v>
      </c>
      <c r="C12" s="17">
        <v>5953520045</v>
      </c>
      <c r="D12" s="18" t="s">
        <v>93</v>
      </c>
      <c r="E12" s="18" t="s">
        <v>94</v>
      </c>
      <c r="F12" s="19">
        <v>1</v>
      </c>
      <c r="G12" s="19">
        <v>1</v>
      </c>
      <c r="H12" s="19">
        <v>1</v>
      </c>
      <c r="I12" s="19">
        <v>0</v>
      </c>
      <c r="J12" s="19">
        <v>1</v>
      </c>
      <c r="K12" s="20">
        <f>SUM(F12:J12)</f>
        <v>4</v>
      </c>
      <c r="L12" s="21">
        <f>K12</f>
        <v>4</v>
      </c>
      <c r="N12" s="22">
        <v>9</v>
      </c>
      <c r="O12" s="23">
        <f>N12*5</f>
        <v>45</v>
      </c>
      <c r="Q12" s="22">
        <v>9</v>
      </c>
      <c r="R12" s="23">
        <f>Q12*5</f>
        <v>45</v>
      </c>
      <c r="S12" s="40">
        <v>1</v>
      </c>
      <c r="T12" s="40"/>
      <c r="V12" s="27">
        <f>L12+O12+R12+S12</f>
        <v>95</v>
      </c>
      <c r="W12" s="28" t="str">
        <f>IF(V12&gt;=79.5,"A",IF(V12&gt;=74.5,"B+",IF(V12&gt;=69.5,"B",IF(V12&gt;=64.5,"C+",IF(V12&gt;=59.5,"C",IF(V12&gt;=54.5,"D+",IF(V12&gt;=44.5,"D",IF(V12&lt;44.5,"FAIL"))))))))</f>
        <v>A</v>
      </c>
      <c r="X12" s="1" t="s">
        <v>124</v>
      </c>
      <c r="Z12" s="50" t="s">
        <v>112</v>
      </c>
    </row>
    <row r="13" spans="1:26" ht="15.75" x14ac:dyDescent="0.25">
      <c r="B13" s="47">
        <v>2</v>
      </c>
      <c r="C13" s="47">
        <v>5953520128</v>
      </c>
      <c r="D13" s="48" t="s">
        <v>95</v>
      </c>
      <c r="E13" s="48" t="s">
        <v>96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20">
        <f>SUM(F13:J13)</f>
        <v>5</v>
      </c>
      <c r="L13" s="21">
        <f>K13</f>
        <v>5</v>
      </c>
      <c r="N13" s="22">
        <v>8</v>
      </c>
      <c r="O13" s="23">
        <f>N13*5</f>
        <v>40</v>
      </c>
      <c r="Q13" s="22">
        <v>9.5</v>
      </c>
      <c r="R13" s="23">
        <f>Q13*5</f>
        <v>47.5</v>
      </c>
      <c r="S13" s="40"/>
      <c r="T13" s="40"/>
      <c r="V13" s="27">
        <f>L13+O13+R13+S13</f>
        <v>92.5</v>
      </c>
      <c r="W13" s="28" t="str">
        <f>IF(V13&gt;=79.5,"A",IF(V13&gt;=74.5,"B+",IF(V13&gt;=69.5,"B",IF(V13&gt;=64.5,"C+",IF(V13&gt;=59.5,"C",IF(V13&gt;=54.5,"D+",IF(V13&gt;=44.5,"D",IF(V13&lt;44.5,"FAIL"))))))))</f>
        <v>A</v>
      </c>
      <c r="Z13" s="50" t="s">
        <v>113</v>
      </c>
    </row>
    <row r="14" spans="1:26" ht="15.75" x14ac:dyDescent="0.25">
      <c r="B14" s="47">
        <v>2</v>
      </c>
      <c r="C14" s="47">
        <v>5953520136</v>
      </c>
      <c r="D14" s="48" t="s">
        <v>97</v>
      </c>
      <c r="E14" s="48" t="s">
        <v>98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20">
        <f>SUM(F14:J14)</f>
        <v>5</v>
      </c>
      <c r="L14" s="21">
        <f>K14</f>
        <v>5</v>
      </c>
      <c r="N14" s="22">
        <v>8</v>
      </c>
      <c r="O14" s="23">
        <f>N14*5</f>
        <v>40</v>
      </c>
      <c r="Q14" s="22">
        <v>9.5</v>
      </c>
      <c r="R14" s="23">
        <f>Q14*5</f>
        <v>47.5</v>
      </c>
      <c r="S14" s="40"/>
      <c r="T14" s="40"/>
      <c r="V14" s="27">
        <f>L14+O14+R14+S14</f>
        <v>92.5</v>
      </c>
      <c r="W14" s="28" t="str">
        <f>IF(V14&gt;=79.5,"A",IF(V14&gt;=74.5,"B+",IF(V14&gt;=69.5,"B",IF(V14&gt;=64.5,"C+",IF(V14&gt;=59.5,"C",IF(V14&gt;=54.5,"D+",IF(V14&gt;=44.5,"D",IF(V14&lt;44.5,"FAIL"))))))))</f>
        <v>A</v>
      </c>
      <c r="Z14" s="50" t="s">
        <v>114</v>
      </c>
    </row>
    <row r="15" spans="1:26" ht="15.75" x14ac:dyDescent="0.25">
      <c r="B15" s="17">
        <v>9</v>
      </c>
      <c r="C15" s="17">
        <v>6053020019</v>
      </c>
      <c r="D15" s="18" t="s">
        <v>32</v>
      </c>
      <c r="E15" s="18" t="s">
        <v>33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20">
        <f>SUM(F15:J15)</f>
        <v>5</v>
      </c>
      <c r="L15" s="21">
        <f>K15</f>
        <v>5</v>
      </c>
      <c r="N15" s="22">
        <v>6</v>
      </c>
      <c r="O15" s="23">
        <f>N15*5</f>
        <v>30</v>
      </c>
      <c r="Q15" s="22">
        <v>9.5</v>
      </c>
      <c r="R15" s="23">
        <f>Q15*5</f>
        <v>47.5</v>
      </c>
      <c r="S15" s="40">
        <v>1</v>
      </c>
      <c r="T15" s="40"/>
      <c r="V15" s="27">
        <f>L15+O15+R15+S15</f>
        <v>83.5</v>
      </c>
      <c r="W15" s="28" t="str">
        <f>IF(V15&gt;=79.5,"A",IF(V15&gt;=74.5,"B+",IF(V15&gt;=69.5,"B",IF(V15&gt;=64.5,"C+",IF(V15&gt;=59.5,"C",IF(V15&gt;=54.5,"D+",IF(V15&gt;=44.5,"D",IF(V15&lt;44.5,"FAIL"))))))))</f>
        <v>A</v>
      </c>
      <c r="Z15"/>
    </row>
    <row r="16" spans="1:26" ht="15.75" x14ac:dyDescent="0.25">
      <c r="B16" s="17">
        <v>9</v>
      </c>
      <c r="C16" s="17">
        <v>6053020027</v>
      </c>
      <c r="D16" s="18" t="s">
        <v>34</v>
      </c>
      <c r="E16" s="18" t="s">
        <v>35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20">
        <f>SUM(F16:J16)</f>
        <v>5</v>
      </c>
      <c r="L16" s="21">
        <f>K16</f>
        <v>5</v>
      </c>
      <c r="N16" s="22"/>
      <c r="O16" s="23">
        <f>N16*5</f>
        <v>0</v>
      </c>
      <c r="Q16" s="22">
        <v>9.5</v>
      </c>
      <c r="R16" s="23">
        <f>Q16*5</f>
        <v>47.5</v>
      </c>
      <c r="S16" s="40">
        <v>1</v>
      </c>
      <c r="T16" s="40"/>
      <c r="V16" s="27">
        <f>L16+O16+R16+S16</f>
        <v>53.5</v>
      </c>
      <c r="W16" s="28" t="str">
        <f>IF(V16&gt;=79.5,"A",IF(V16&gt;=74.5,"B+",IF(V16&gt;=69.5,"B",IF(V16&gt;=64.5,"C+",IF(V16&gt;=59.5,"C",IF(V16&gt;=54.5,"D+",IF(V16&gt;=44.5,"D",IF(V16&lt;44.5,"FAIL"))))))))</f>
        <v>D</v>
      </c>
      <c r="Z16" s="49" t="s">
        <v>115</v>
      </c>
    </row>
    <row r="17" spans="2:26" ht="15.75" x14ac:dyDescent="0.25">
      <c r="B17" s="47">
        <v>6</v>
      </c>
      <c r="C17" s="47">
        <v>6053020076</v>
      </c>
      <c r="D17" s="48" t="s">
        <v>36</v>
      </c>
      <c r="E17" s="48" t="s">
        <v>37</v>
      </c>
      <c r="F17" s="19">
        <v>1</v>
      </c>
      <c r="G17" s="19">
        <v>1</v>
      </c>
      <c r="H17" s="19">
        <v>0</v>
      </c>
      <c r="I17" s="19">
        <v>1</v>
      </c>
      <c r="J17" s="19">
        <v>1</v>
      </c>
      <c r="K17" s="20">
        <f>SUM(F17:J17)</f>
        <v>4</v>
      </c>
      <c r="L17" s="21">
        <f>K17</f>
        <v>4</v>
      </c>
      <c r="N17" s="22">
        <v>9</v>
      </c>
      <c r="O17" s="23">
        <f>N17*5</f>
        <v>45</v>
      </c>
      <c r="Q17" s="22">
        <v>9</v>
      </c>
      <c r="R17" s="23">
        <f>Q17*5</f>
        <v>45</v>
      </c>
      <c r="S17" s="40">
        <v>1</v>
      </c>
      <c r="T17" s="40"/>
      <c r="V17" s="27">
        <f>L17+O17+R17+S17</f>
        <v>95</v>
      </c>
      <c r="W17" s="28" t="str">
        <f>IF(V17&gt;=79.5,"A",IF(V17&gt;=74.5,"B+",IF(V17&gt;=69.5,"B",IF(V17&gt;=64.5,"C+",IF(V17&gt;=59.5,"C",IF(V17&gt;=54.5,"D+",IF(V17&gt;=44.5,"D",IF(V17&lt;44.5,"FAIL"))))))))</f>
        <v>A</v>
      </c>
      <c r="X17" s="1" t="s">
        <v>129</v>
      </c>
      <c r="Z17" s="54" t="s">
        <v>116</v>
      </c>
    </row>
    <row r="18" spans="2:26" ht="15.75" x14ac:dyDescent="0.25">
      <c r="B18" s="45"/>
      <c r="C18" s="45">
        <v>6053020100</v>
      </c>
      <c r="D18" s="46" t="s">
        <v>38</v>
      </c>
      <c r="E18" s="46" t="s">
        <v>39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0">
        <f>SUM(F18:J18)</f>
        <v>0</v>
      </c>
      <c r="L18" s="21">
        <f>K18</f>
        <v>0</v>
      </c>
      <c r="N18" s="22"/>
      <c r="O18" s="23">
        <f>N18*5</f>
        <v>0</v>
      </c>
      <c r="Q18" s="22"/>
      <c r="R18" s="23">
        <f>Q18*5</f>
        <v>0</v>
      </c>
      <c r="S18" s="40"/>
      <c r="T18" s="40"/>
      <c r="V18" s="27">
        <f>L18+O18+R18+S18</f>
        <v>0</v>
      </c>
      <c r="W18" s="28" t="str">
        <f>IF(V18&gt;=79.5,"A",IF(V18&gt;=74.5,"B+",IF(V18&gt;=69.5,"B",IF(V18&gt;=64.5,"C+",IF(V18&gt;=59.5,"C",IF(V18&gt;=54.5,"D+",IF(V18&gt;=44.5,"D",IF(V18&lt;44.5,"FAIL"))))))))</f>
        <v>FAIL</v>
      </c>
      <c r="Z18" s="50" t="s">
        <v>117</v>
      </c>
    </row>
    <row r="19" spans="2:26" ht="15.75" x14ac:dyDescent="0.25">
      <c r="B19" s="47">
        <v>8</v>
      </c>
      <c r="C19" s="47">
        <v>6053020118</v>
      </c>
      <c r="D19" s="48" t="s">
        <v>40</v>
      </c>
      <c r="E19" s="48" t="s">
        <v>41</v>
      </c>
      <c r="F19" s="19">
        <v>1</v>
      </c>
      <c r="G19" s="19">
        <v>1</v>
      </c>
      <c r="H19" s="19">
        <v>1</v>
      </c>
      <c r="I19" s="19">
        <v>1</v>
      </c>
      <c r="J19" s="19">
        <v>0</v>
      </c>
      <c r="K19" s="20">
        <f>SUM(F19:J19)</f>
        <v>4</v>
      </c>
      <c r="L19" s="21">
        <f>K19</f>
        <v>4</v>
      </c>
      <c r="N19" s="22">
        <v>8.5</v>
      </c>
      <c r="O19" s="23">
        <f>N19*5</f>
        <v>42.5</v>
      </c>
      <c r="Q19" s="22">
        <v>8.5</v>
      </c>
      <c r="R19" s="23">
        <f>Q19*5</f>
        <v>42.5</v>
      </c>
      <c r="S19" s="40"/>
      <c r="T19" s="40"/>
      <c r="V19" s="27">
        <f>L19+O19+R19+S19</f>
        <v>89</v>
      </c>
      <c r="W19" s="28" t="str">
        <f>IF(V19&gt;=79.5,"A",IF(V19&gt;=74.5,"B+",IF(V19&gt;=69.5,"B",IF(V19&gt;=64.5,"C+",IF(V19&gt;=59.5,"C",IF(V19&gt;=54.5,"D+",IF(V19&gt;=44.5,"D",IF(V19&lt;44.5,"FAIL"))))))))</f>
        <v>A</v>
      </c>
      <c r="Z19" s="50" t="s">
        <v>118</v>
      </c>
    </row>
    <row r="20" spans="2:26" ht="15.75" x14ac:dyDescent="0.25">
      <c r="B20" s="47">
        <v>4</v>
      </c>
      <c r="C20" s="47">
        <v>6053020126</v>
      </c>
      <c r="D20" s="48" t="s">
        <v>42</v>
      </c>
      <c r="E20" s="48" t="s">
        <v>43</v>
      </c>
      <c r="F20" s="19">
        <v>0</v>
      </c>
      <c r="G20" s="19">
        <v>1</v>
      </c>
      <c r="H20" s="19">
        <v>1</v>
      </c>
      <c r="I20" s="19">
        <v>1</v>
      </c>
      <c r="J20" s="19">
        <v>0</v>
      </c>
      <c r="K20" s="20">
        <f>SUM(F20:J20)</f>
        <v>3</v>
      </c>
      <c r="L20" s="21">
        <f>K20</f>
        <v>3</v>
      </c>
      <c r="N20" s="22">
        <v>8.5</v>
      </c>
      <c r="O20" s="23">
        <f>N20*5</f>
        <v>42.5</v>
      </c>
      <c r="Q20" s="22">
        <v>8.5</v>
      </c>
      <c r="R20" s="23">
        <f>Q20*5</f>
        <v>42.5</v>
      </c>
      <c r="S20" s="40"/>
      <c r="T20" s="40"/>
      <c r="V20" s="27">
        <f>L20+O20+R20+S20</f>
        <v>88</v>
      </c>
      <c r="W20" s="28" t="str">
        <f>IF(V20&gt;=79.5,"A",IF(V20&gt;=74.5,"B+",IF(V20&gt;=69.5,"B",IF(V20&gt;=64.5,"C+",IF(V20&gt;=59.5,"C",IF(V20&gt;=54.5,"D+",IF(V20&gt;=44.5,"D",IF(V20&lt;44.5,"FAIL"))))))))</f>
        <v>A</v>
      </c>
      <c r="Z20"/>
    </row>
    <row r="21" spans="2:26" ht="15.75" x14ac:dyDescent="0.25">
      <c r="B21" s="17">
        <v>9</v>
      </c>
      <c r="C21" s="17">
        <v>6053020142</v>
      </c>
      <c r="D21" s="18" t="s">
        <v>44</v>
      </c>
      <c r="E21" s="18" t="s">
        <v>45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20">
        <f>SUM(F21:J21)</f>
        <v>5</v>
      </c>
      <c r="L21" s="21">
        <f>K21</f>
        <v>5</v>
      </c>
      <c r="N21" s="22">
        <v>8</v>
      </c>
      <c r="O21" s="23">
        <f>N21*5</f>
        <v>40</v>
      </c>
      <c r="Q21" s="22">
        <v>9.5</v>
      </c>
      <c r="R21" s="23">
        <f>Q21*5</f>
        <v>47.5</v>
      </c>
      <c r="S21" s="40">
        <v>1</v>
      </c>
      <c r="T21" s="40"/>
      <c r="V21" s="27">
        <f>L21+O21+R21+S21</f>
        <v>93.5</v>
      </c>
      <c r="W21" s="28" t="str">
        <f>IF(V21&gt;=79.5,"A",IF(V21&gt;=74.5,"B+",IF(V21&gt;=69.5,"B",IF(V21&gt;=64.5,"C+",IF(V21&gt;=59.5,"C",IF(V21&gt;=54.5,"D+",IF(V21&gt;=44.5,"D",IF(V21&lt;44.5,"FAIL"))))))))</f>
        <v>A</v>
      </c>
      <c r="Z21" s="50" t="s">
        <v>119</v>
      </c>
    </row>
    <row r="22" spans="2:26" ht="15.75" x14ac:dyDescent="0.25">
      <c r="B22" s="47">
        <v>8</v>
      </c>
      <c r="C22" s="47">
        <v>6053020175</v>
      </c>
      <c r="D22" s="48" t="s">
        <v>46</v>
      </c>
      <c r="E22" s="48" t="s">
        <v>47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20">
        <f>SUM(F22:J22)</f>
        <v>5</v>
      </c>
      <c r="L22" s="21">
        <f>K22</f>
        <v>5</v>
      </c>
      <c r="N22" s="22">
        <v>8.5</v>
      </c>
      <c r="O22" s="23">
        <f>N22*5</f>
        <v>42.5</v>
      </c>
      <c r="Q22" s="22">
        <v>8.5</v>
      </c>
      <c r="R22" s="23">
        <f>Q22*5</f>
        <v>42.5</v>
      </c>
      <c r="S22" s="40"/>
      <c r="T22" s="40"/>
      <c r="V22" s="27">
        <f>L22+O22+R22+S22</f>
        <v>90</v>
      </c>
      <c r="W22" s="28" t="str">
        <f>IF(V22&gt;=79.5,"A",IF(V22&gt;=74.5,"B+",IF(V22&gt;=69.5,"B",IF(V22&gt;=64.5,"C+",IF(V22&gt;=59.5,"C",IF(V22&gt;=54.5,"D+",IF(V22&gt;=44.5,"D",IF(V22&lt;44.5,"FAIL"))))))))</f>
        <v>A</v>
      </c>
      <c r="Z22" s="50" t="s">
        <v>120</v>
      </c>
    </row>
    <row r="23" spans="2:26" ht="15.75" x14ac:dyDescent="0.25">
      <c r="B23" s="47">
        <v>6</v>
      </c>
      <c r="C23" s="47">
        <v>6053020183</v>
      </c>
      <c r="D23" s="48" t="s">
        <v>48</v>
      </c>
      <c r="E23" s="48" t="s">
        <v>49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20">
        <f>SUM(F23:J23)</f>
        <v>5</v>
      </c>
      <c r="L23" s="21">
        <f>K23</f>
        <v>5</v>
      </c>
      <c r="N23" s="22">
        <v>7</v>
      </c>
      <c r="O23" s="23">
        <f>N23*5</f>
        <v>35</v>
      </c>
      <c r="Q23" s="22">
        <v>9</v>
      </c>
      <c r="R23" s="23">
        <f>Q23*5</f>
        <v>45</v>
      </c>
      <c r="S23" s="40">
        <v>1</v>
      </c>
      <c r="T23" s="40"/>
      <c r="V23" s="27">
        <f>L23+O23+R23+S23</f>
        <v>86</v>
      </c>
      <c r="W23" s="28" t="str">
        <f>IF(V23&gt;=79.5,"A",IF(V23&gt;=74.5,"B+",IF(V23&gt;=69.5,"B",IF(V23&gt;=64.5,"C+",IF(V23&gt;=59.5,"C",IF(V23&gt;=54.5,"D+",IF(V23&gt;=44.5,"D",IF(V23&lt;44.5,"FAIL"))))))))</f>
        <v>A</v>
      </c>
      <c r="Z23" s="55"/>
    </row>
    <row r="24" spans="2:26" ht="15.75" x14ac:dyDescent="0.25">
      <c r="B24" s="47">
        <v>8</v>
      </c>
      <c r="C24" s="47">
        <v>6053020191</v>
      </c>
      <c r="D24" s="48" t="s">
        <v>50</v>
      </c>
      <c r="E24" s="48" t="s">
        <v>51</v>
      </c>
      <c r="F24" s="19">
        <v>1</v>
      </c>
      <c r="G24" s="19">
        <v>0</v>
      </c>
      <c r="H24" s="19">
        <v>1</v>
      </c>
      <c r="I24" s="19">
        <v>1</v>
      </c>
      <c r="J24" s="19">
        <v>0</v>
      </c>
      <c r="K24" s="20">
        <f>SUM(F24:J24)</f>
        <v>3</v>
      </c>
      <c r="L24" s="21">
        <f>K24</f>
        <v>3</v>
      </c>
      <c r="N24" s="22">
        <v>7</v>
      </c>
      <c r="O24" s="23">
        <f>N24*5</f>
        <v>35</v>
      </c>
      <c r="Q24" s="22">
        <v>8.5</v>
      </c>
      <c r="R24" s="23">
        <f>Q24*5</f>
        <v>42.5</v>
      </c>
      <c r="S24" s="40"/>
      <c r="T24" s="40"/>
      <c r="V24" s="27">
        <f>L24+O24+R24+S24</f>
        <v>80.5</v>
      </c>
      <c r="W24" s="28" t="str">
        <f>IF(V24&gt;=79.5,"A",IF(V24&gt;=74.5,"B+",IF(V24&gt;=69.5,"B",IF(V24&gt;=64.5,"C+",IF(V24&gt;=59.5,"C",IF(V24&gt;=54.5,"D+",IF(V24&gt;=44.5,"D",IF(V24&lt;44.5,"FAIL"))))))))</f>
        <v>A</v>
      </c>
    </row>
    <row r="25" spans="2:26" ht="15.75" x14ac:dyDescent="0.25">
      <c r="B25" s="17">
        <v>5</v>
      </c>
      <c r="C25" s="17">
        <v>6053020209</v>
      </c>
      <c r="D25" s="18" t="s">
        <v>52</v>
      </c>
      <c r="E25" s="18" t="s">
        <v>53</v>
      </c>
      <c r="F25" s="19">
        <v>1</v>
      </c>
      <c r="G25" s="19">
        <v>1</v>
      </c>
      <c r="H25" s="19">
        <v>1</v>
      </c>
      <c r="I25" s="19">
        <v>1</v>
      </c>
      <c r="J25" s="19">
        <v>0</v>
      </c>
      <c r="K25" s="20">
        <f>SUM(F25:J25)</f>
        <v>4</v>
      </c>
      <c r="L25" s="21">
        <f>K25</f>
        <v>4</v>
      </c>
      <c r="N25" s="22">
        <v>6</v>
      </c>
      <c r="O25" s="23">
        <f>N25*5</f>
        <v>30</v>
      </c>
      <c r="Q25" s="22">
        <v>9</v>
      </c>
      <c r="R25" s="23">
        <f>Q25*5</f>
        <v>45</v>
      </c>
      <c r="S25" s="40"/>
      <c r="T25" s="40"/>
      <c r="V25" s="27">
        <f>L25+O25+R25+S25</f>
        <v>79</v>
      </c>
      <c r="W25" s="28" t="str">
        <f>IF(V25&gt;=79.5,"A",IF(V25&gt;=74.5,"B+",IF(V25&gt;=69.5,"B",IF(V25&gt;=64.5,"C+",IF(V25&gt;=59.5,"C",IF(V25&gt;=54.5,"D+",IF(V25&gt;=44.5,"D",IF(V25&lt;44.5,"FAIL"))))))))</f>
        <v>B+</v>
      </c>
      <c r="Z25"/>
    </row>
    <row r="26" spans="2:26" ht="15.75" x14ac:dyDescent="0.25">
      <c r="B26" s="17">
        <v>5</v>
      </c>
      <c r="C26" s="17">
        <v>6053020258</v>
      </c>
      <c r="D26" s="18" t="s">
        <v>54</v>
      </c>
      <c r="E26" s="18" t="s">
        <v>55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20">
        <f>SUM(F26:J26)</f>
        <v>5</v>
      </c>
      <c r="L26" s="21">
        <f>K26</f>
        <v>5</v>
      </c>
      <c r="N26" s="22">
        <v>8.5</v>
      </c>
      <c r="O26" s="23">
        <f>N26*5</f>
        <v>42.5</v>
      </c>
      <c r="Q26" s="22">
        <v>9</v>
      </c>
      <c r="R26" s="23">
        <f>Q26*5</f>
        <v>45</v>
      </c>
      <c r="S26" s="40"/>
      <c r="T26" s="40"/>
      <c r="V26" s="27">
        <f>L26+O26+R26+S26</f>
        <v>92.5</v>
      </c>
      <c r="W26" s="28" t="str">
        <f>IF(V26&gt;=79.5,"A",IF(V26&gt;=74.5,"B+",IF(V26&gt;=69.5,"B",IF(V26&gt;=64.5,"C+",IF(V26&gt;=59.5,"C",IF(V26&gt;=54.5,"D+",IF(V26&gt;=44.5,"D",IF(V26&lt;44.5,"FAIL"))))))))</f>
        <v>A</v>
      </c>
      <c r="Z26" s="50"/>
    </row>
    <row r="27" spans="2:26" ht="15.75" x14ac:dyDescent="0.25">
      <c r="B27" s="17">
        <v>9</v>
      </c>
      <c r="C27" s="17">
        <v>6053020282</v>
      </c>
      <c r="D27" s="18" t="s">
        <v>56</v>
      </c>
      <c r="E27" s="18" t="s">
        <v>57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20">
        <f>SUM(F27:J27)</f>
        <v>5</v>
      </c>
      <c r="L27" s="21">
        <f>K27</f>
        <v>5</v>
      </c>
      <c r="N27" s="22">
        <v>8</v>
      </c>
      <c r="O27" s="23">
        <f>N27*5</f>
        <v>40</v>
      </c>
      <c r="Q27" s="22">
        <v>9.5</v>
      </c>
      <c r="R27" s="23">
        <f>Q27*5</f>
        <v>47.5</v>
      </c>
      <c r="S27" s="40">
        <v>1</v>
      </c>
      <c r="T27" s="40"/>
      <c r="V27" s="27">
        <f>L27+O27+R27+S27</f>
        <v>93.5</v>
      </c>
      <c r="W27" s="28" t="str">
        <f>IF(V27&gt;=79.5,"A",IF(V27&gt;=74.5,"B+",IF(V27&gt;=69.5,"B",IF(V27&gt;=64.5,"C+",IF(V27&gt;=59.5,"C",IF(V27&gt;=54.5,"D+",IF(V27&gt;=44.5,"D",IF(V27&lt;44.5,"FAIL"))))))))</f>
        <v>A</v>
      </c>
    </row>
    <row r="28" spans="2:26" ht="15.75" x14ac:dyDescent="0.25">
      <c r="B28" s="17">
        <v>7</v>
      </c>
      <c r="C28" s="17">
        <v>6053020308</v>
      </c>
      <c r="D28" s="18" t="s">
        <v>58</v>
      </c>
      <c r="E28" s="18" t="s">
        <v>59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20">
        <f>SUM(F28:J28)</f>
        <v>5</v>
      </c>
      <c r="L28" s="21">
        <f>K28</f>
        <v>5</v>
      </c>
      <c r="N28" s="22">
        <v>8</v>
      </c>
      <c r="O28" s="23">
        <f>N28*5</f>
        <v>40</v>
      </c>
      <c r="Q28" s="22">
        <v>8.5</v>
      </c>
      <c r="R28" s="23">
        <f>Q28*5</f>
        <v>42.5</v>
      </c>
      <c r="S28" s="40"/>
      <c r="T28" s="40"/>
      <c r="V28" s="27">
        <f>L28+O28+R28+S28</f>
        <v>87.5</v>
      </c>
      <c r="W28" s="28" t="str">
        <f>IF(V28&gt;=79.5,"A",IF(V28&gt;=74.5,"B+",IF(V28&gt;=69.5,"B",IF(V28&gt;=64.5,"C+",IF(V28&gt;=59.5,"C",IF(V28&gt;=54.5,"D+",IF(V28&gt;=44.5,"D",IF(V28&lt;44.5,"FAIL"))))))))</f>
        <v>A</v>
      </c>
      <c r="X28" s="1" t="s">
        <v>130</v>
      </c>
      <c r="Z28" s="55"/>
    </row>
    <row r="29" spans="2:26" ht="15.75" x14ac:dyDescent="0.25">
      <c r="B29" s="17">
        <v>5</v>
      </c>
      <c r="C29" s="17">
        <v>6053020316</v>
      </c>
      <c r="D29" s="18" t="s">
        <v>60</v>
      </c>
      <c r="E29" s="18" t="s">
        <v>61</v>
      </c>
      <c r="F29" s="19">
        <v>1</v>
      </c>
      <c r="G29" s="19">
        <v>0</v>
      </c>
      <c r="H29" s="19">
        <v>1</v>
      </c>
      <c r="I29" s="19">
        <v>1</v>
      </c>
      <c r="J29" s="19">
        <v>1</v>
      </c>
      <c r="K29" s="20">
        <f>SUM(F29:J29)</f>
        <v>4</v>
      </c>
      <c r="L29" s="21">
        <f>K29</f>
        <v>4</v>
      </c>
      <c r="N29" s="22">
        <v>9</v>
      </c>
      <c r="O29" s="23">
        <f>N29*5</f>
        <v>45</v>
      </c>
      <c r="Q29" s="22">
        <v>9</v>
      </c>
      <c r="R29" s="23">
        <f>Q29*5</f>
        <v>45</v>
      </c>
      <c r="S29" s="40"/>
      <c r="T29" s="40"/>
      <c r="V29" s="27">
        <f>L29+O29+R29+S29</f>
        <v>94</v>
      </c>
      <c r="W29" s="28" t="str">
        <f>IF(V29&gt;=79.5,"A",IF(V29&gt;=74.5,"B+",IF(V29&gt;=69.5,"B",IF(V29&gt;=64.5,"C+",IF(V29&gt;=59.5,"C",IF(V29&gt;=54.5,"D+",IF(V29&gt;=44.5,"D",IF(V29&lt;44.5,"FAIL"))))))))</f>
        <v>A</v>
      </c>
      <c r="X29" s="1" t="s">
        <v>125</v>
      </c>
      <c r="Z29" s="50"/>
    </row>
    <row r="30" spans="2:26" ht="15.75" x14ac:dyDescent="0.25">
      <c r="B30" s="17">
        <v>5</v>
      </c>
      <c r="C30" s="17">
        <v>6053020340</v>
      </c>
      <c r="D30" s="18" t="s">
        <v>62</v>
      </c>
      <c r="E30" s="18" t="s">
        <v>63</v>
      </c>
      <c r="F30" s="19">
        <v>1</v>
      </c>
      <c r="G30" s="19">
        <v>0</v>
      </c>
      <c r="H30" s="19">
        <v>1</v>
      </c>
      <c r="I30" s="19">
        <v>1</v>
      </c>
      <c r="J30" s="19">
        <v>1</v>
      </c>
      <c r="K30" s="20">
        <f>SUM(F30:J30)</f>
        <v>4</v>
      </c>
      <c r="L30" s="21">
        <f>K30</f>
        <v>4</v>
      </c>
      <c r="N30" s="22">
        <v>7</v>
      </c>
      <c r="O30" s="23">
        <f>N30*5</f>
        <v>35</v>
      </c>
      <c r="Q30" s="22">
        <v>9</v>
      </c>
      <c r="R30" s="23">
        <f>Q30*5</f>
        <v>45</v>
      </c>
      <c r="S30" s="40"/>
      <c r="T30" s="40"/>
      <c r="V30" s="27">
        <f>L30+O30+R30+S30</f>
        <v>84</v>
      </c>
      <c r="W30" s="28" t="str">
        <f>IF(V30&gt;=79.5,"A",IF(V30&gt;=74.5,"B+",IF(V30&gt;=69.5,"B",IF(V30&gt;=64.5,"C+",IF(V30&gt;=59.5,"C",IF(V30&gt;=54.5,"D+",IF(V30&gt;=44.5,"D",IF(V30&lt;44.5,"FAIL"))))))))</f>
        <v>A</v>
      </c>
      <c r="X30" s="1" t="s">
        <v>128</v>
      </c>
      <c r="Z30"/>
    </row>
    <row r="31" spans="2:26" ht="15.75" x14ac:dyDescent="0.25">
      <c r="B31" s="47">
        <v>4</v>
      </c>
      <c r="C31" s="47">
        <v>6053020357</v>
      </c>
      <c r="D31" s="48" t="s">
        <v>64</v>
      </c>
      <c r="E31" s="48" t="s">
        <v>65</v>
      </c>
      <c r="F31" s="19">
        <v>1</v>
      </c>
      <c r="G31" s="19">
        <v>0</v>
      </c>
      <c r="H31" s="19">
        <v>1</v>
      </c>
      <c r="I31" s="19">
        <v>1</v>
      </c>
      <c r="J31" s="19">
        <v>0</v>
      </c>
      <c r="K31" s="20">
        <f>SUM(F31:J31)</f>
        <v>3</v>
      </c>
      <c r="L31" s="21">
        <f>K31</f>
        <v>3</v>
      </c>
      <c r="N31" s="22">
        <v>7</v>
      </c>
      <c r="O31" s="23">
        <f>N31*5</f>
        <v>35</v>
      </c>
      <c r="Q31" s="22">
        <v>8.5</v>
      </c>
      <c r="R31" s="23">
        <f>Q31*5</f>
        <v>42.5</v>
      </c>
      <c r="S31" s="40"/>
      <c r="T31" s="40"/>
      <c r="V31" s="27">
        <f>L31+O31+R31+S31</f>
        <v>80.5</v>
      </c>
      <c r="W31" s="28" t="str">
        <f>IF(V31&gt;=79.5,"A",IF(V31&gt;=74.5,"B+",IF(V31&gt;=69.5,"B",IF(V31&gt;=64.5,"C+",IF(V31&gt;=59.5,"C",IF(V31&gt;=54.5,"D+",IF(V31&gt;=44.5,"D",IF(V31&lt;44.5,"FAIL"))))))))</f>
        <v>A</v>
      </c>
      <c r="Z31" s="50"/>
    </row>
    <row r="32" spans="2:26" ht="15.75" x14ac:dyDescent="0.25">
      <c r="B32" s="17">
        <v>7</v>
      </c>
      <c r="C32" s="17">
        <v>6053020365</v>
      </c>
      <c r="D32" s="18" t="s">
        <v>66</v>
      </c>
      <c r="E32" s="18" t="s">
        <v>67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20">
        <f>SUM(F32:J32)</f>
        <v>5</v>
      </c>
      <c r="L32" s="21">
        <f>K32</f>
        <v>5</v>
      </c>
      <c r="N32" s="22">
        <v>8</v>
      </c>
      <c r="O32" s="23">
        <f>N32*5</f>
        <v>40</v>
      </c>
      <c r="Q32" s="22">
        <v>8.5</v>
      </c>
      <c r="R32" s="23">
        <f>Q32*5</f>
        <v>42.5</v>
      </c>
      <c r="S32" s="40"/>
      <c r="T32" s="40"/>
      <c r="V32" s="27">
        <f>L32+O32+R32+S32</f>
        <v>87.5</v>
      </c>
      <c r="W32" s="28" t="str">
        <f>IF(V32&gt;=79.5,"A",IF(V32&gt;=74.5,"B+",IF(V32&gt;=69.5,"B",IF(V32&gt;=64.5,"C+",IF(V32&gt;=59.5,"C",IF(V32&gt;=54.5,"D+",IF(V32&gt;=44.5,"D",IF(V32&lt;44.5,"FAIL"))))))))</f>
        <v>A</v>
      </c>
    </row>
    <row r="33" spans="2:26" ht="15.75" x14ac:dyDescent="0.25">
      <c r="B33" s="17">
        <v>1</v>
      </c>
      <c r="C33" s="17">
        <v>6053510019</v>
      </c>
      <c r="D33" s="18" t="s">
        <v>99</v>
      </c>
      <c r="E33" s="18" t="s">
        <v>100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20">
        <f>SUM(F33:J33)</f>
        <v>5</v>
      </c>
      <c r="L33" s="21">
        <f>K33</f>
        <v>5</v>
      </c>
      <c r="N33" s="22">
        <v>8</v>
      </c>
      <c r="O33" s="23">
        <f>N33*5</f>
        <v>40</v>
      </c>
      <c r="Q33" s="22">
        <v>8</v>
      </c>
      <c r="R33" s="23">
        <f>Q33*5</f>
        <v>40</v>
      </c>
      <c r="S33" s="40"/>
      <c r="T33" s="40"/>
      <c r="V33" s="27">
        <f>L33+O33+R33+S33</f>
        <v>85</v>
      </c>
      <c r="W33" s="28" t="str">
        <f>IF(V33&gt;=79.5,"A",IF(V33&gt;=74.5,"B+",IF(V33&gt;=69.5,"B",IF(V33&gt;=64.5,"C+",IF(V33&gt;=59.5,"C",IF(V33&gt;=54.5,"D+",IF(V33&gt;=44.5,"D",IF(V33&lt;44.5,"FAIL"))))))))</f>
        <v>A</v>
      </c>
      <c r="X33" s="1" t="s">
        <v>132</v>
      </c>
      <c r="Z33" s="52"/>
    </row>
    <row r="34" spans="2:26" ht="15.75" x14ac:dyDescent="0.25">
      <c r="B34" s="47">
        <v>8</v>
      </c>
      <c r="C34" s="47">
        <v>6053520083</v>
      </c>
      <c r="D34" s="48" t="s">
        <v>68</v>
      </c>
      <c r="E34" s="48" t="s">
        <v>69</v>
      </c>
      <c r="F34" s="19">
        <v>1</v>
      </c>
      <c r="G34" s="19">
        <v>1</v>
      </c>
      <c r="H34" s="19">
        <v>1</v>
      </c>
      <c r="I34" s="19">
        <v>1</v>
      </c>
      <c r="J34" s="19">
        <v>0</v>
      </c>
      <c r="K34" s="20">
        <f>SUM(F34:J34)</f>
        <v>4</v>
      </c>
      <c r="L34" s="21">
        <f>K34</f>
        <v>4</v>
      </c>
      <c r="N34" s="22">
        <v>9.5</v>
      </c>
      <c r="O34" s="23">
        <f>N34*5</f>
        <v>47.5</v>
      </c>
      <c r="Q34" s="22">
        <v>8.5</v>
      </c>
      <c r="R34" s="23">
        <f>Q34*5</f>
        <v>42.5</v>
      </c>
      <c r="S34" s="40"/>
      <c r="T34" s="40"/>
      <c r="V34" s="27">
        <f>L34+O34+R34+S34</f>
        <v>94</v>
      </c>
      <c r="W34" s="28" t="str">
        <f>IF(V34&gt;=79.5,"A",IF(V34&gt;=74.5,"B+",IF(V34&gt;=69.5,"B",IF(V34&gt;=64.5,"C+",IF(V34&gt;=59.5,"C",IF(V34&gt;=54.5,"D+",IF(V34&gt;=44.5,"D",IF(V34&lt;44.5,"FAIL"))))))))</f>
        <v>A</v>
      </c>
      <c r="X34" s="1" t="s">
        <v>127</v>
      </c>
    </row>
    <row r="35" spans="2:26" ht="15.75" x14ac:dyDescent="0.25">
      <c r="B35" s="17">
        <v>7</v>
      </c>
      <c r="C35" s="17">
        <v>6053520109</v>
      </c>
      <c r="D35" s="18" t="s">
        <v>70</v>
      </c>
      <c r="E35" s="18" t="s">
        <v>71</v>
      </c>
      <c r="F35" s="19">
        <v>0</v>
      </c>
      <c r="G35" s="19">
        <v>1</v>
      </c>
      <c r="H35" s="19">
        <v>1</v>
      </c>
      <c r="I35" s="19">
        <v>1</v>
      </c>
      <c r="J35" s="19">
        <v>1</v>
      </c>
      <c r="K35" s="20">
        <f>SUM(F35:J35)</f>
        <v>4</v>
      </c>
      <c r="L35" s="21">
        <f>K35</f>
        <v>4</v>
      </c>
      <c r="N35" s="22">
        <v>8</v>
      </c>
      <c r="O35" s="23">
        <f>N35*5</f>
        <v>40</v>
      </c>
      <c r="Q35" s="22">
        <v>8.5</v>
      </c>
      <c r="R35" s="23">
        <f>Q35*5</f>
        <v>42.5</v>
      </c>
      <c r="S35" s="40"/>
      <c r="T35" s="40"/>
      <c r="V35" s="27">
        <f>L35+O35+R35+S35</f>
        <v>86.5</v>
      </c>
      <c r="W35" s="28" t="str">
        <f>IF(V35&gt;=79.5,"A",IF(V35&gt;=74.5,"B+",IF(V35&gt;=69.5,"B",IF(V35&gt;=64.5,"C+",IF(V35&gt;=59.5,"C",IF(V35&gt;=54.5,"D+",IF(V35&gt;=44.5,"D",IF(V35&lt;44.5,"FAIL"))))))))</f>
        <v>A</v>
      </c>
    </row>
    <row r="36" spans="2:26" ht="15.75" x14ac:dyDescent="0.25">
      <c r="B36" s="45"/>
      <c r="C36" s="45">
        <v>6053520133</v>
      </c>
      <c r="D36" s="46" t="s">
        <v>72</v>
      </c>
      <c r="E36" s="46" t="s">
        <v>73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f>SUM(F36:J36)</f>
        <v>0</v>
      </c>
      <c r="L36" s="21">
        <f>K36</f>
        <v>0</v>
      </c>
      <c r="N36" s="22"/>
      <c r="O36" s="23">
        <f>N36*5</f>
        <v>0</v>
      </c>
      <c r="Q36" s="22"/>
      <c r="R36" s="23">
        <f>Q36*5</f>
        <v>0</v>
      </c>
      <c r="S36" s="40"/>
      <c r="T36" s="40"/>
      <c r="V36" s="27">
        <f>L36+O36+R36+S36</f>
        <v>0</v>
      </c>
      <c r="W36" s="28" t="str">
        <f>IF(V36&gt;=79.5,"A",IF(V36&gt;=74.5,"B+",IF(V36&gt;=69.5,"B",IF(V36&gt;=64.5,"C+",IF(V36&gt;=59.5,"C",IF(V36&gt;=54.5,"D+",IF(V36&gt;=44.5,"D",IF(V36&lt;44.5,"FAIL"))))))))</f>
        <v>FAIL</v>
      </c>
    </row>
    <row r="37" spans="2:26" ht="15.75" x14ac:dyDescent="0.25">
      <c r="B37" s="47">
        <v>4</v>
      </c>
      <c r="C37" s="47">
        <v>6153020273</v>
      </c>
      <c r="D37" s="48" t="s">
        <v>74</v>
      </c>
      <c r="E37" s="48" t="s">
        <v>75</v>
      </c>
      <c r="F37" s="19">
        <v>0</v>
      </c>
      <c r="G37" s="19">
        <v>1</v>
      </c>
      <c r="H37" s="19">
        <v>1</v>
      </c>
      <c r="I37" s="19">
        <v>1</v>
      </c>
      <c r="J37" s="19">
        <v>0</v>
      </c>
      <c r="K37" s="20">
        <f>SUM(F37:J37)</f>
        <v>3</v>
      </c>
      <c r="L37" s="21">
        <f>K37</f>
        <v>3</v>
      </c>
      <c r="N37" s="22">
        <v>8</v>
      </c>
      <c r="O37" s="23">
        <f>N37*5</f>
        <v>40</v>
      </c>
      <c r="Q37" s="22">
        <v>8.5</v>
      </c>
      <c r="R37" s="23">
        <f>Q37*5</f>
        <v>42.5</v>
      </c>
      <c r="S37" s="40"/>
      <c r="T37" s="40"/>
      <c r="V37" s="27">
        <f>L37+O37+R37+S37</f>
        <v>85.5</v>
      </c>
      <c r="W37" s="28" t="str">
        <f>IF(V37&gt;=79.5,"A",IF(V37&gt;=74.5,"B+",IF(V37&gt;=69.5,"B",IF(V37&gt;=64.5,"C+",IF(V37&gt;=59.5,"C",IF(V37&gt;=54.5,"D+",IF(V37&gt;=44.5,"D",IF(V37&lt;44.5,"FAIL"))))))))</f>
        <v>A</v>
      </c>
      <c r="Z37" s="50"/>
    </row>
    <row r="38" spans="2:26" ht="15.75" x14ac:dyDescent="0.25">
      <c r="B38" s="17">
        <v>1</v>
      </c>
      <c r="C38" s="17">
        <v>6153020406</v>
      </c>
      <c r="D38" s="18" t="s">
        <v>101</v>
      </c>
      <c r="E38" s="18" t="s">
        <v>102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  <c r="K38" s="20">
        <f>SUM(F38:J38)</f>
        <v>5</v>
      </c>
      <c r="L38" s="21">
        <f>K38</f>
        <v>5</v>
      </c>
      <c r="N38" s="22">
        <v>9</v>
      </c>
      <c r="O38" s="23">
        <f>N38*5</f>
        <v>45</v>
      </c>
      <c r="Q38" s="22">
        <v>8</v>
      </c>
      <c r="R38" s="23">
        <f>Q38*5</f>
        <v>40</v>
      </c>
      <c r="S38" s="40"/>
      <c r="T38" s="40"/>
      <c r="V38" s="27">
        <f>L38+O38+R38+S38</f>
        <v>90</v>
      </c>
      <c r="W38" s="28" t="str">
        <f>IF(V38&gt;=79.5,"A",IF(V38&gt;=74.5,"B+",IF(V38&gt;=69.5,"B",IF(V38&gt;=64.5,"C+",IF(V38&gt;=59.5,"C",IF(V38&gt;=54.5,"D+",IF(V38&gt;=44.5,"D",IF(V38&lt;44.5,"FAIL"))))))))</f>
        <v>A</v>
      </c>
      <c r="X38" s="1" t="s">
        <v>131</v>
      </c>
      <c r="Z38" s="53"/>
    </row>
    <row r="39" spans="2:26" ht="15.75" x14ac:dyDescent="0.25">
      <c r="B39" s="47">
        <v>6</v>
      </c>
      <c r="C39" s="47">
        <v>6253020603</v>
      </c>
      <c r="D39" s="48" t="s">
        <v>76</v>
      </c>
      <c r="E39" s="48" t="s">
        <v>77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20">
        <f>SUM(F39:J39)</f>
        <v>5</v>
      </c>
      <c r="L39" s="21">
        <f>K39</f>
        <v>5</v>
      </c>
      <c r="N39" s="22">
        <v>9</v>
      </c>
      <c r="O39" s="23">
        <f>N39*5</f>
        <v>45</v>
      </c>
      <c r="Q39" s="22">
        <v>9</v>
      </c>
      <c r="R39" s="23">
        <f>Q39*5</f>
        <v>45</v>
      </c>
      <c r="S39" s="40">
        <v>1</v>
      </c>
      <c r="T39" s="40"/>
      <c r="V39" s="27">
        <f>L39+O39+R39+S39</f>
        <v>96</v>
      </c>
      <c r="W39" s="28" t="str">
        <f>IF(V39&gt;=79.5,"A",IF(V39&gt;=74.5,"B+",IF(V39&gt;=69.5,"B",IF(V39&gt;=64.5,"C+",IF(V39&gt;=59.5,"C",IF(V39&gt;=54.5,"D+",IF(V39&gt;=44.5,"D",IF(V39&lt;44.5,"FAIL"))))))))</f>
        <v>A</v>
      </c>
      <c r="X39" s="1" t="s">
        <v>126</v>
      </c>
      <c r="Z39" s="55"/>
    </row>
    <row r="48" spans="2:26" x14ac:dyDescent="0.25">
      <c r="B48" s="58" t="s">
        <v>23</v>
      </c>
      <c r="C48" s="58"/>
      <c r="D48" s="58"/>
      <c r="E48" s="58"/>
    </row>
  </sheetData>
  <sortState ref="A5:AK39">
    <sortCondition ref="C5:C39"/>
  </sortState>
  <mergeCells count="5">
    <mergeCell ref="V2:W2"/>
    <mergeCell ref="B48:E48"/>
    <mergeCell ref="Q2:R2"/>
    <mergeCell ref="F2:L2"/>
    <mergeCell ref="N2:O2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6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65" t="s">
        <v>18</v>
      </c>
      <c r="O14" s="66"/>
    </row>
    <row r="15" spans="2:15" x14ac:dyDescent="0.25">
      <c r="B15" s="1"/>
      <c r="C15" s="1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10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9" t="s">
        <v>17</v>
      </c>
      <c r="O16" s="10">
        <f>COUNTIF(Scores!W5:W39,"A")</f>
        <v>29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 t="s">
        <v>16</v>
      </c>
      <c r="O17" s="10">
        <f>COUNTIF(Scores!W5:W39,"B+")</f>
        <v>3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 t="s">
        <v>11</v>
      </c>
      <c r="O18" s="10">
        <f>COUNTIF(Scores!W5:W39,"B")</f>
        <v>0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 t="s">
        <v>12</v>
      </c>
      <c r="O19" s="10">
        <f>COUNTIF(Scores!W5:W39,"C+")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COUNTIF(Scores!W4:W39,"C")</f>
        <v>0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 t="s">
        <v>14</v>
      </c>
      <c r="O21" s="10">
        <f>COUNTIF(Scores!W5:W39,"D+")</f>
        <v>0</v>
      </c>
    </row>
    <row r="22" spans="2:15" x14ac:dyDescent="0.25"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9" t="s">
        <v>25</v>
      </c>
      <c r="O22" s="10">
        <f>COUNTIF(Scores!W5:W39,"D")</f>
        <v>1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15</v>
      </c>
      <c r="O23" s="10">
        <f>COUNTIF(Scores!W5:W39,"FAIL")</f>
        <v>2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1" t="s">
        <v>19</v>
      </c>
      <c r="O24" s="12">
        <f>COUNTIF(Scores!W5:W39,"I")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8" t="s">
        <v>27</v>
      </c>
      <c r="C31" s="69"/>
      <c r="D31" s="70"/>
      <c r="E31" s="8" t="e">
        <f>AVERAGE(Scores!#REF!)</f>
        <v>#REF!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7" t="s">
        <v>24</v>
      </c>
      <c r="C32" s="67"/>
      <c r="D32" s="67"/>
      <c r="E32" s="13" t="e">
        <f>AVERAGE(Scores!#REF!)</f>
        <v>#REF!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14" t="s">
        <v>22</v>
      </c>
      <c r="C33" s="14"/>
      <c r="D33" s="14"/>
      <c r="E33" s="14"/>
      <c r="F33" s="14"/>
      <c r="G33" s="14"/>
      <c r="H33" s="14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 Finch</cp:lastModifiedBy>
  <dcterms:created xsi:type="dcterms:W3CDTF">2009-12-15T00:51:19Z</dcterms:created>
  <dcterms:modified xsi:type="dcterms:W3CDTF">2020-04-09T02:01:38Z</dcterms:modified>
</cp:coreProperties>
</file>