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240" windowHeight="9195"/>
  </bookViews>
  <sheets>
    <sheet name="Scores" sheetId="1" r:id="rId1"/>
    <sheet name="Results summary" sheetId="2" r:id="rId2"/>
  </sheets>
  <definedNames>
    <definedName name="_xlnm._FilterDatabase" localSheetId="0" hidden="1">Scores!$A$6:$U$26</definedName>
  </definedNames>
  <calcPr calcId="145621"/>
</workbook>
</file>

<file path=xl/calcChain.xml><?xml version="1.0" encoding="utf-8"?>
<calcChain xmlns="http://schemas.openxmlformats.org/spreadsheetml/2006/main">
  <c r="J65" i="1" l="1"/>
  <c r="K65" i="1" s="1"/>
  <c r="N65" i="1"/>
  <c r="Q65" i="1"/>
  <c r="J15" i="1"/>
  <c r="K15" i="1" s="1"/>
  <c r="N15" i="1"/>
  <c r="Q15" i="1"/>
  <c r="J37" i="1"/>
  <c r="K37" i="1" s="1"/>
  <c r="N37" i="1"/>
  <c r="Q37" i="1"/>
  <c r="J66" i="1"/>
  <c r="K66" i="1" s="1"/>
  <c r="N66" i="1"/>
  <c r="Q66" i="1"/>
  <c r="J38" i="1"/>
  <c r="K38" i="1" s="1"/>
  <c r="N38" i="1"/>
  <c r="Q38" i="1"/>
  <c r="J39" i="1"/>
  <c r="K39" i="1" s="1"/>
  <c r="N39" i="1"/>
  <c r="Q39" i="1"/>
  <c r="J42" i="1"/>
  <c r="K42" i="1" s="1"/>
  <c r="N42" i="1"/>
  <c r="Q42" i="1"/>
  <c r="J31" i="1"/>
  <c r="K31" i="1" s="1"/>
  <c r="N31" i="1"/>
  <c r="Q31" i="1"/>
  <c r="J69" i="1"/>
  <c r="K69" i="1" s="1"/>
  <c r="N69" i="1"/>
  <c r="Q69" i="1"/>
  <c r="J59" i="1"/>
  <c r="K59" i="1" s="1"/>
  <c r="N59" i="1"/>
  <c r="Q59" i="1"/>
  <c r="J70" i="1"/>
  <c r="K70" i="1" s="1"/>
  <c r="N70" i="1"/>
  <c r="Q70" i="1"/>
  <c r="J71" i="1"/>
  <c r="K71" i="1" s="1"/>
  <c r="N71" i="1"/>
  <c r="Q71" i="1"/>
  <c r="J72" i="1"/>
  <c r="K72" i="1" s="1"/>
  <c r="N72" i="1"/>
  <c r="Q72" i="1"/>
  <c r="J73" i="1"/>
  <c r="K73" i="1" s="1"/>
  <c r="N73" i="1"/>
  <c r="Q73" i="1"/>
  <c r="J67" i="1"/>
  <c r="K67" i="1" s="1"/>
  <c r="N67" i="1"/>
  <c r="Q67" i="1"/>
  <c r="J60" i="1"/>
  <c r="K60" i="1" s="1"/>
  <c r="N60" i="1"/>
  <c r="Q60" i="1"/>
  <c r="J61" i="1"/>
  <c r="K61" i="1" s="1"/>
  <c r="N61" i="1"/>
  <c r="Q61" i="1"/>
  <c r="J55" i="1"/>
  <c r="K55" i="1" s="1"/>
  <c r="N55" i="1"/>
  <c r="Q55" i="1"/>
  <c r="J16" i="1"/>
  <c r="K16" i="1" s="1"/>
  <c r="N16" i="1"/>
  <c r="Q16" i="1"/>
  <c r="J43" i="1"/>
  <c r="K43" i="1" s="1"/>
  <c r="N43" i="1"/>
  <c r="Q43" i="1"/>
  <c r="J47" i="1"/>
  <c r="K47" i="1" s="1"/>
  <c r="N47" i="1"/>
  <c r="Q47" i="1"/>
  <c r="J17" i="1"/>
  <c r="K17" i="1" s="1"/>
  <c r="N17" i="1"/>
  <c r="Q17" i="1"/>
  <c r="J32" i="1"/>
  <c r="K32" i="1" s="1"/>
  <c r="N32" i="1"/>
  <c r="Q32" i="1"/>
  <c r="J33" i="1"/>
  <c r="K33" i="1" s="1"/>
  <c r="N33" i="1"/>
  <c r="Q33" i="1"/>
  <c r="J34" i="1"/>
  <c r="K34" i="1" s="1"/>
  <c r="N34" i="1"/>
  <c r="Q34" i="1"/>
  <c r="J44" i="1"/>
  <c r="K44" i="1" s="1"/>
  <c r="N44" i="1"/>
  <c r="Q44" i="1"/>
  <c r="J9" i="1"/>
  <c r="K9" i="1" s="1"/>
  <c r="N9" i="1"/>
  <c r="Q9" i="1"/>
  <c r="J62" i="1"/>
  <c r="K62" i="1" s="1"/>
  <c r="N62" i="1"/>
  <c r="Q62" i="1"/>
  <c r="J45" i="1"/>
  <c r="K45" i="1" s="1"/>
  <c r="N45" i="1"/>
  <c r="Q45" i="1"/>
  <c r="J35" i="1"/>
  <c r="K35" i="1" s="1"/>
  <c r="N35" i="1"/>
  <c r="Q35" i="1"/>
  <c r="J51" i="1"/>
  <c r="K51" i="1" s="1"/>
  <c r="N51" i="1"/>
  <c r="Q51" i="1"/>
  <c r="J46" i="1"/>
  <c r="K46" i="1" s="1"/>
  <c r="N46" i="1"/>
  <c r="Q46" i="1"/>
  <c r="J48" i="1"/>
  <c r="K48" i="1" s="1"/>
  <c r="N48" i="1"/>
  <c r="Q48" i="1"/>
  <c r="J52" i="1"/>
  <c r="K52" i="1" s="1"/>
  <c r="N52" i="1"/>
  <c r="Q52" i="1"/>
  <c r="J56" i="1"/>
  <c r="K56" i="1" s="1"/>
  <c r="N56" i="1"/>
  <c r="Q56" i="1"/>
  <c r="J40" i="1"/>
  <c r="K40" i="1" s="1"/>
  <c r="N40" i="1"/>
  <c r="Q40" i="1"/>
  <c r="J63" i="1"/>
  <c r="K63" i="1" s="1"/>
  <c r="N63" i="1"/>
  <c r="Q63" i="1"/>
  <c r="J10" i="1"/>
  <c r="K10" i="1" s="1"/>
  <c r="N10" i="1"/>
  <c r="Q10" i="1"/>
  <c r="J11" i="1"/>
  <c r="K11" i="1" s="1"/>
  <c r="N11" i="1"/>
  <c r="Q11" i="1"/>
  <c r="J36" i="1"/>
  <c r="K36" i="1" s="1"/>
  <c r="N36" i="1"/>
  <c r="Q36" i="1"/>
  <c r="J53" i="1"/>
  <c r="K53" i="1" s="1"/>
  <c r="N53" i="1"/>
  <c r="Q53" i="1"/>
  <c r="J64" i="1"/>
  <c r="K64" i="1" s="1"/>
  <c r="N64" i="1"/>
  <c r="Q64" i="1"/>
  <c r="J54" i="1"/>
  <c r="K54" i="1" s="1"/>
  <c r="N54" i="1"/>
  <c r="Q54" i="1"/>
  <c r="J68" i="1"/>
  <c r="K68" i="1" s="1"/>
  <c r="N68" i="1"/>
  <c r="Q68" i="1"/>
  <c r="J12" i="1"/>
  <c r="K12" i="1" s="1"/>
  <c r="N12" i="1"/>
  <c r="Q12" i="1"/>
  <c r="J49" i="1"/>
  <c r="K49" i="1" s="1"/>
  <c r="N49" i="1"/>
  <c r="Q49" i="1"/>
  <c r="J50" i="1"/>
  <c r="K50" i="1" s="1"/>
  <c r="N50" i="1"/>
  <c r="Q50" i="1"/>
  <c r="J57" i="1"/>
  <c r="K57" i="1" s="1"/>
  <c r="N57" i="1"/>
  <c r="Q57" i="1"/>
  <c r="J58" i="1"/>
  <c r="K58" i="1" s="1"/>
  <c r="N58" i="1"/>
  <c r="Q58" i="1"/>
  <c r="J18" i="1"/>
  <c r="K18" i="1" s="1"/>
  <c r="N18" i="1"/>
  <c r="Q18" i="1"/>
  <c r="J19" i="1"/>
  <c r="K19" i="1" s="1"/>
  <c r="N19" i="1"/>
  <c r="Q19" i="1"/>
  <c r="J25" i="1"/>
  <c r="K25" i="1" s="1"/>
  <c r="N25" i="1"/>
  <c r="Q25" i="1"/>
  <c r="J20" i="1"/>
  <c r="K20" i="1" s="1"/>
  <c r="N20" i="1"/>
  <c r="Q20" i="1"/>
  <c r="J26" i="1"/>
  <c r="K26" i="1" s="1"/>
  <c r="N26" i="1"/>
  <c r="Q26" i="1"/>
  <c r="J21" i="1"/>
  <c r="K21" i="1" s="1"/>
  <c r="N21" i="1"/>
  <c r="Q21" i="1"/>
  <c r="J41" i="1"/>
  <c r="K41" i="1" s="1"/>
  <c r="N41" i="1"/>
  <c r="Q41" i="1"/>
  <c r="J13" i="1"/>
  <c r="K13" i="1" s="1"/>
  <c r="N13" i="1"/>
  <c r="Q13" i="1"/>
  <c r="J27" i="1"/>
  <c r="K27" i="1" s="1"/>
  <c r="N27" i="1"/>
  <c r="Q27" i="1"/>
  <c r="J22" i="1"/>
  <c r="K22" i="1" s="1"/>
  <c r="N22" i="1"/>
  <c r="Q22" i="1"/>
  <c r="J23" i="1"/>
  <c r="K23" i="1" s="1"/>
  <c r="N23" i="1"/>
  <c r="Q23" i="1"/>
  <c r="J28" i="1"/>
  <c r="K28" i="1" s="1"/>
  <c r="N28" i="1"/>
  <c r="Q28" i="1"/>
  <c r="J24" i="1"/>
  <c r="K24" i="1" s="1"/>
  <c r="N24" i="1"/>
  <c r="Q24" i="1"/>
  <c r="J29" i="1"/>
  <c r="K29" i="1" s="1"/>
  <c r="N29" i="1"/>
  <c r="Q29" i="1"/>
  <c r="J30" i="1"/>
  <c r="K30" i="1" s="1"/>
  <c r="N30" i="1"/>
  <c r="Q30" i="1"/>
  <c r="J5" i="1"/>
  <c r="K5" i="1" s="1"/>
  <c r="N5" i="1"/>
  <c r="Q5" i="1"/>
  <c r="J6" i="1"/>
  <c r="K6" i="1" s="1"/>
  <c r="N6" i="1"/>
  <c r="Q6" i="1"/>
  <c r="J7" i="1"/>
  <c r="K7" i="1" s="1"/>
  <c r="N7" i="1"/>
  <c r="Q7" i="1"/>
  <c r="J8" i="1"/>
  <c r="K8" i="1" s="1"/>
  <c r="N8" i="1"/>
  <c r="Q8" i="1"/>
  <c r="Q14" i="1"/>
  <c r="J14" i="1"/>
  <c r="K14" i="1" s="1"/>
  <c r="S69" i="1" l="1"/>
  <c r="T69" i="1" s="1"/>
  <c r="S61" i="1"/>
  <c r="T61" i="1" s="1"/>
  <c r="S70" i="1"/>
  <c r="T70" i="1" s="1"/>
  <c r="S37" i="1"/>
  <c r="T37" i="1" s="1"/>
  <c r="S16" i="1"/>
  <c r="T16" i="1" s="1"/>
  <c r="S67" i="1"/>
  <c r="T67" i="1" s="1"/>
  <c r="S72" i="1"/>
  <c r="T72" i="1" s="1"/>
  <c r="S42" i="1"/>
  <c r="T42" i="1" s="1"/>
  <c r="S38" i="1"/>
  <c r="T38" i="1" s="1"/>
  <c r="S65" i="1"/>
  <c r="T65" i="1" s="1"/>
  <c r="S44" i="1"/>
  <c r="T44" i="1" s="1"/>
  <c r="S43" i="1"/>
  <c r="T43" i="1" s="1"/>
  <c r="S55" i="1"/>
  <c r="T55" i="1" s="1"/>
  <c r="S60" i="1"/>
  <c r="T60" i="1" s="1"/>
  <c r="S73" i="1"/>
  <c r="T73" i="1" s="1"/>
  <c r="S71" i="1"/>
  <c r="T71" i="1" s="1"/>
  <c r="S59" i="1"/>
  <c r="T59" i="1" s="1"/>
  <c r="S31" i="1"/>
  <c r="T31" i="1" s="1"/>
  <c r="S39" i="1"/>
  <c r="T39" i="1" s="1"/>
  <c r="S66" i="1"/>
  <c r="T66" i="1" s="1"/>
  <c r="S15" i="1"/>
  <c r="T15" i="1" s="1"/>
  <c r="S29" i="1"/>
  <c r="T29" i="1" s="1"/>
  <c r="S13" i="1"/>
  <c r="T13" i="1" s="1"/>
  <c r="S19" i="1"/>
  <c r="T19" i="1" s="1"/>
  <c r="S12" i="1"/>
  <c r="T12" i="1" s="1"/>
  <c r="S11" i="1"/>
  <c r="T11" i="1" s="1"/>
  <c r="S48" i="1"/>
  <c r="T48" i="1" s="1"/>
  <c r="S45" i="1"/>
  <c r="T45" i="1" s="1"/>
  <c r="S33" i="1"/>
  <c r="T33" i="1" s="1"/>
  <c r="S9" i="1"/>
  <c r="T9" i="1" s="1"/>
  <c r="S17" i="1"/>
  <c r="T17" i="1" s="1"/>
  <c r="S6" i="1"/>
  <c r="T6" i="1" s="1"/>
  <c r="S23" i="1"/>
  <c r="T23" i="1" s="1"/>
  <c r="S26" i="1"/>
  <c r="T26" i="1" s="1"/>
  <c r="S57" i="1"/>
  <c r="T57" i="1" s="1"/>
  <c r="S64" i="1"/>
  <c r="T64" i="1" s="1"/>
  <c r="S40" i="1"/>
  <c r="T40" i="1" s="1"/>
  <c r="S35" i="1"/>
  <c r="T35" i="1" s="1"/>
  <c r="S34" i="1"/>
  <c r="T34" i="1" s="1"/>
  <c r="S62" i="1"/>
  <c r="T62" i="1" s="1"/>
  <c r="S32" i="1"/>
  <c r="T32" i="1" s="1"/>
  <c r="S47" i="1"/>
  <c r="T47" i="1" s="1"/>
  <c r="S7" i="1"/>
  <c r="T7" i="1" s="1"/>
  <c r="S30" i="1"/>
  <c r="T30" i="1" s="1"/>
  <c r="S28" i="1"/>
  <c r="T28" i="1" s="1"/>
  <c r="S27" i="1"/>
  <c r="T27" i="1" s="1"/>
  <c r="S21" i="1"/>
  <c r="T21" i="1" s="1"/>
  <c r="S25" i="1"/>
  <c r="T25" i="1" s="1"/>
  <c r="S58" i="1"/>
  <c r="T58" i="1" s="1"/>
  <c r="S49" i="1"/>
  <c r="T49" i="1" s="1"/>
  <c r="S54" i="1"/>
  <c r="T54" i="1" s="1"/>
  <c r="S36" i="1"/>
  <c r="T36" i="1" s="1"/>
  <c r="S63" i="1"/>
  <c r="T63" i="1" s="1"/>
  <c r="S52" i="1"/>
  <c r="T52" i="1" s="1"/>
  <c r="S51" i="1"/>
  <c r="T51" i="1" s="1"/>
  <c r="S8" i="1"/>
  <c r="T8" i="1" s="1"/>
  <c r="S5" i="1"/>
  <c r="T5" i="1" s="1"/>
  <c r="S24" i="1"/>
  <c r="T24" i="1" s="1"/>
  <c r="S22" i="1"/>
  <c r="T22" i="1" s="1"/>
  <c r="S41" i="1"/>
  <c r="T41" i="1" s="1"/>
  <c r="S20" i="1"/>
  <c r="T20" i="1" s="1"/>
  <c r="S18" i="1"/>
  <c r="T18" i="1" s="1"/>
  <c r="S50" i="1"/>
  <c r="T50" i="1" s="1"/>
  <c r="S68" i="1"/>
  <c r="T68" i="1" s="1"/>
  <c r="S53" i="1"/>
  <c r="T53" i="1" s="1"/>
  <c r="S10" i="1"/>
  <c r="T10" i="1" s="1"/>
  <c r="S56" i="1"/>
  <c r="T56" i="1" s="1"/>
  <c r="S46" i="1"/>
  <c r="T46" i="1" s="1"/>
  <c r="N14" i="1"/>
  <c r="S14" i="1" s="1"/>
  <c r="T14" i="1" l="1"/>
  <c r="O24" i="2" s="1"/>
  <c r="O16" i="2" l="1"/>
  <c r="O19" i="2"/>
  <c r="O18" i="2"/>
  <c r="O20" i="2"/>
  <c r="O21" i="2"/>
  <c r="O17" i="2"/>
  <c r="O22" i="2"/>
  <c r="O23" i="2"/>
</calcChain>
</file>

<file path=xl/sharedStrings.xml><?xml version="1.0" encoding="utf-8"?>
<sst xmlns="http://schemas.openxmlformats.org/spreadsheetml/2006/main" count="247" uniqueCount="182">
  <si>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</si>
  <si>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</si>
  <si>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</si>
  <si>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</si>
  <si>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</si>
  <si>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</si>
  <si>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</si>
  <si>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</si>
  <si>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</si>
  <si>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</si>
  <si>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</si>
  <si>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</si>
  <si>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</si>
  <si>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</si>
  <si>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</si>
  <si>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</si>
  <si>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</si>
  <si>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</si>
  <si>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</si>
  <si>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</si>
  <si>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</si>
  <si>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</si>
  <si>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</si>
  <si>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</si>
  <si>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</si>
  <si>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</si>
  <si>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Raw Score</t>
  </si>
  <si>
    <t>%</t>
  </si>
  <si>
    <t>First name (s)</t>
  </si>
  <si>
    <t>Exam</t>
  </si>
  <si>
    <t>/25</t>
  </si>
  <si>
    <t>WONGSATHORN</t>
  </si>
  <si>
    <t>NAKNOI</t>
  </si>
  <si>
    <t>SURIYAKAN</t>
  </si>
  <si>
    <t>MADNURAK</t>
  </si>
  <si>
    <t>KRAISORN</t>
  </si>
  <si>
    <t>E</t>
  </si>
  <si>
    <t>G</t>
  </si>
  <si>
    <t>H</t>
  </si>
  <si>
    <t>J</t>
  </si>
  <si>
    <t>/40</t>
  </si>
  <si>
    <t>KANPICHA</t>
  </si>
  <si>
    <t>MUANGNANG</t>
  </si>
  <si>
    <t>MARK THOMAS</t>
  </si>
  <si>
    <t>STANTON</t>
  </si>
  <si>
    <t>NALINPRAPA</t>
  </si>
  <si>
    <t>SOONTORNCHUKIAT</t>
  </si>
  <si>
    <t>NATTHAKAN</t>
  </si>
  <si>
    <t>WONGSRITHEP</t>
  </si>
  <si>
    <t>VARISA</t>
  </si>
  <si>
    <t>CHUANGSUKHAN</t>
  </si>
  <si>
    <t>WARISARA</t>
  </si>
  <si>
    <t>SUDJAI</t>
  </si>
  <si>
    <t>PATTARAKORN</t>
  </si>
  <si>
    <t>JARUNIRUN</t>
  </si>
  <si>
    <t>AREENA</t>
  </si>
  <si>
    <t>BOONKIM</t>
  </si>
  <si>
    <t>THANYARAT</t>
  </si>
  <si>
    <t>SIRIPATCHARAPARICHAYA</t>
  </si>
  <si>
    <t>TONG</t>
  </si>
  <si>
    <t>KAMOLCHANOK</t>
  </si>
  <si>
    <t>TURAPUN</t>
  </si>
  <si>
    <t>PACHARA</t>
  </si>
  <si>
    <t>ARJVIBOONPORN</t>
  </si>
  <si>
    <t>RAWISADA</t>
  </si>
  <si>
    <t>POENMUNKHONG</t>
  </si>
  <si>
    <t>RITA BERNADETTE</t>
  </si>
  <si>
    <t>DUGAS</t>
  </si>
  <si>
    <t>SUTTASINEE</t>
  </si>
  <si>
    <t>PHATCHARAMAI</t>
  </si>
  <si>
    <t>CHUMOK</t>
  </si>
  <si>
    <t>L</t>
  </si>
  <si>
    <t>K</t>
  </si>
  <si>
    <t>/20</t>
  </si>
  <si>
    <t>Score out of 20</t>
  </si>
  <si>
    <t>/5</t>
  </si>
  <si>
    <t>Presentation</t>
  </si>
  <si>
    <t>KATNAPA</t>
  </si>
  <si>
    <t>LIMSUKCHOK</t>
  </si>
  <si>
    <t>CHRISTOPHER</t>
  </si>
  <si>
    <t>HEBKY</t>
  </si>
  <si>
    <t>MONRADA</t>
  </si>
  <si>
    <t>SRASAMRAN</t>
  </si>
  <si>
    <t>SUMITA</t>
  </si>
  <si>
    <t>SUTAPROM</t>
  </si>
  <si>
    <t>CHANYANUCH</t>
  </si>
  <si>
    <t>LAORCHAWEE</t>
  </si>
  <si>
    <t>JANJARAT JENNIFER</t>
  </si>
  <si>
    <t>OTASOWIE</t>
  </si>
  <si>
    <t>ATHIPAT</t>
  </si>
  <si>
    <t>NENYOD</t>
  </si>
  <si>
    <t>CHAYADA</t>
  </si>
  <si>
    <t>CHANTAWAT</t>
  </si>
  <si>
    <t>SHUI</t>
  </si>
  <si>
    <t>SUTTINAN</t>
  </si>
  <si>
    <t>TANYAPHAN</t>
  </si>
  <si>
    <t>PAPADSARA</t>
  </si>
  <si>
    <t>CHATTHAI</t>
  </si>
  <si>
    <t>CHAIPRAKARN</t>
  </si>
  <si>
    <t>PONGPINYOSAK</t>
  </si>
  <si>
    <t>JINNAPAT</t>
  </si>
  <si>
    <t>IAMSART</t>
  </si>
  <si>
    <t>KITISAK</t>
  </si>
  <si>
    <t>JAIBUCHASAK</t>
  </si>
  <si>
    <t>WICHITTRA</t>
  </si>
  <si>
    <t>TAOTO</t>
  </si>
  <si>
    <t>ANAKKAVEE</t>
  </si>
  <si>
    <t>KERDSOMBOON</t>
  </si>
  <si>
    <t>JINWARA</t>
  </si>
  <si>
    <t>KITISRIVORAPUN</t>
  </si>
  <si>
    <t>KORAKOT</t>
  </si>
  <si>
    <t>MANAKULISARA</t>
  </si>
  <si>
    <t>KUNARAT</t>
  </si>
  <si>
    <t>POWONG</t>
  </si>
  <si>
    <t>LAPHAT</t>
  </si>
  <si>
    <t>PADUKA</t>
  </si>
  <si>
    <t>MONTITA</t>
  </si>
  <si>
    <t>CHUMPIBOON</t>
  </si>
  <si>
    <t>NICHAMON</t>
  </si>
  <si>
    <t>THONGMUAN</t>
  </si>
  <si>
    <t>PANASA</t>
  </si>
  <si>
    <t>CHOCHUWONG</t>
  </si>
  <si>
    <t>PICHSINEE</t>
  </si>
  <si>
    <t>PRAPAWONG</t>
  </si>
  <si>
    <t>PRANGSIRI</t>
  </si>
  <si>
    <t>THONGSUK</t>
  </si>
  <si>
    <t>SUPAPORN</t>
  </si>
  <si>
    <t>WIRIYART</t>
  </si>
  <si>
    <t>SUPHAWAT</t>
  </si>
  <si>
    <t>TIYAWAT</t>
  </si>
  <si>
    <t>PATTRAPORNWIROJ</t>
  </si>
  <si>
    <t>THORNTHAN</t>
  </si>
  <si>
    <t>AROMSAWA</t>
  </si>
  <si>
    <t>CHAI-AR NOND</t>
  </si>
  <si>
    <t>SAWADDOLCHAI</t>
  </si>
  <si>
    <t>THANYATHORN</t>
  </si>
  <si>
    <t>O-SUWANKUL</t>
  </si>
  <si>
    <t>NAPASANUN</t>
  </si>
  <si>
    <t>KRAYRATSAME</t>
  </si>
  <si>
    <t>THIPPHAWAN</t>
  </si>
  <si>
    <t>MUTUA</t>
  </si>
  <si>
    <t>PHATTARASUDA</t>
  </si>
  <si>
    <t>POTISAWANG</t>
  </si>
  <si>
    <t>CHAYAKITT</t>
  </si>
  <si>
    <t>NAPANPOS</t>
  </si>
  <si>
    <t>WATCHARASANSIT</t>
  </si>
  <si>
    <t>BESS</t>
  </si>
  <si>
    <t>BARLOW</t>
  </si>
  <si>
    <t>BOUNSALEE</t>
  </si>
  <si>
    <t>KHONEVIXAM</t>
  </si>
  <si>
    <t>CHADARAT</t>
  </si>
  <si>
    <t>SOOKTHAWORNWATTANA</t>
  </si>
  <si>
    <t>KANRUTAI</t>
  </si>
  <si>
    <t>CHUAYSUT</t>
  </si>
  <si>
    <t>KEERATI</t>
  </si>
  <si>
    <t>SIRIMONGKOL</t>
  </si>
  <si>
    <t>MARIANO</t>
  </si>
  <si>
    <t>CONSENTINO</t>
  </si>
  <si>
    <t>SIRIAPSORN</t>
  </si>
  <si>
    <t>RAK-ARCHEEP</t>
  </si>
  <si>
    <t>SUPHAMONGKOL</t>
  </si>
  <si>
    <t>PHAEWKASEM</t>
  </si>
  <si>
    <t>THITINAN</t>
  </si>
  <si>
    <t>SAKARCHEEP</t>
  </si>
  <si>
    <t>MAKARA</t>
  </si>
  <si>
    <t>NHEM</t>
  </si>
  <si>
    <t>KHEETIKA</t>
  </si>
  <si>
    <t>KHANKAEW</t>
  </si>
  <si>
    <t>KORPON</t>
  </si>
  <si>
    <t>YENCHAN</t>
  </si>
  <si>
    <t>JAKARIN</t>
  </si>
  <si>
    <t>VIRAWAN</t>
  </si>
  <si>
    <t>M</t>
  </si>
  <si>
    <t>N</t>
  </si>
  <si>
    <t>LUKAS</t>
  </si>
  <si>
    <t>PFEIFFER</t>
  </si>
  <si>
    <t>JULIA</t>
  </si>
  <si>
    <t>GESSLER</t>
  </si>
  <si>
    <t>NICO</t>
  </si>
  <si>
    <t>ZEGELIN</t>
  </si>
  <si>
    <t>LENNART</t>
  </si>
  <si>
    <t>HOEFFKEN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</si>
</sst>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2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1" applyBorder="0">
      <protection locked="0"/>
    </xf>
    <xf numFmtId="0" fontId="19" fillId="0" borderId="0"/>
    <xf numFmtId="0" fontId="19" fillId="0" borderId="0"/>
    <xf numFmtId="0" fontId="2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4" borderId="0" xfId="0" applyFont="1" applyFill="1" applyProtection="1">
      <protection locked="0"/>
    </xf>
    <xf numFmtId="16" fontId="7" fillId="3" borderId="4" xfId="0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187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0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center"/>
    </xf>
    <xf numFmtId="1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87" fontId="3" fillId="10" borderId="2" xfId="0" applyNumberFormat="1" applyFont="1" applyFill="1" applyBorder="1" applyAlignment="1" applyProtection="1">
      <alignment horizontal="center" wrapText="1"/>
    </xf>
    <xf numFmtId="0" fontId="17" fillId="2" borderId="1" xfId="0" applyFont="1" applyFill="1" applyBorder="1" applyAlignment="1" applyProtection="1"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8" fillId="0" borderId="0" xfId="0" applyFont="1"/>
    <xf numFmtId="187" fontId="11" fillId="10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5" borderId="0" xfId="0" applyNumberFormat="1" applyFont="1" applyFill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Protection="1">
      <protection locked="0"/>
    </xf>
    <xf numFmtId="0" fontId="1" fillId="11" borderId="13" xfId="0" applyFont="1" applyFill="1" applyBorder="1" applyAlignment="1" applyProtection="1">
      <alignment horizontal="left"/>
      <protection locked="0"/>
    </xf>
    <xf numFmtId="0" fontId="21" fillId="11" borderId="2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1" fillId="12" borderId="2" xfId="0" applyFont="1" applyFill="1" applyBorder="1" applyAlignment="1">
      <alignment horizontal="center"/>
    </xf>
    <xf numFmtId="0" fontId="1" fillId="12" borderId="13" xfId="0" applyFont="1" applyFill="1" applyBorder="1" applyAlignment="1" applyProtection="1">
      <alignment horizontal="center"/>
      <protection locked="0"/>
    </xf>
    <xf numFmtId="0" fontId="1" fillId="12" borderId="13" xfId="0" applyFont="1" applyFill="1" applyBorder="1" applyProtection="1">
      <protection locked="0"/>
    </xf>
    <xf numFmtId="0" fontId="1" fillId="12" borderId="13" xfId="0" applyFont="1" applyFill="1" applyBorder="1" applyAlignment="1" applyProtection="1">
      <alignment horizontal="left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7" fillId="2" borderId="1" xfId="1" applyFont="1" applyBorder="1" applyAlignment="1">
      <alignment horizontal="center"/>
      <protection locked="0"/>
    </xf>
    <xf numFmtId="0" fontId="17" fillId="2" borderId="15" xfId="1" applyFont="1" applyBorder="1" applyAlignment="1">
      <alignment horizontal="center"/>
      <protection locked="0"/>
    </xf>
    <xf numFmtId="0" fontId="0" fillId="0" borderId="0" xfId="0" applyAlignment="1">
      <alignment horizontal="center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7" xfId="4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494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6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917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61E-2"/>
                  <c:y val="-0.135515418392607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914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19</c:v>
                </c:pt>
                <c:pt idx="1">
                  <c:v>4</c:v>
                </c:pt>
                <c:pt idx="2">
                  <c:v>12</c:v>
                </c:pt>
                <c:pt idx="3">
                  <c:v>18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128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76</xdr:row>
      <xdr:rowOff>50072</xdr:rowOff>
    </xdr:from>
    <xdr:to>
      <xdr:col>1</xdr:col>
      <xdr:colOff>548355</xdr:colOff>
      <xdr:row>79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4905 (2018)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6"/>
  <sheetViews>
    <sheetView tabSelected="1" zoomScale="70" zoomScaleNormal="70" workbookViewId="0">
      <pane xSplit="4" topLeftCell="E1" activePane="topRight" state="frozen"/>
      <selection pane="topRight" activeCell="A5" sqref="A5:AG73"/>
    </sheetView>
  </sheetViews>
  <sheetFormatPr defaultColWidth="9.140625" defaultRowHeight="15" x14ac:dyDescent="0.25"/>
  <cols>
    <col min="1" max="1" width="11.7109375" style="2" bestFit="1" customWidth="1"/>
    <col min="2" max="2" width="16.5703125" style="2" customWidth="1"/>
    <col min="3" max="3" width="23.85546875" style="1" bestFit="1" customWidth="1"/>
    <col min="4" max="4" width="25.7109375" style="1" bestFit="1" customWidth="1"/>
    <col min="5" max="5" width="3.85546875" style="1" customWidth="1"/>
    <col min="6" max="9" width="3.7109375" style="1" customWidth="1"/>
    <col min="10" max="10" width="5.85546875" style="1" bestFit="1" customWidth="1"/>
    <col min="11" max="11" width="5.7109375" style="1" bestFit="1" customWidth="1"/>
    <col min="12" max="12" width="2.28515625" customWidth="1"/>
    <col min="13" max="13" width="15.140625" bestFit="1" customWidth="1"/>
    <col min="14" max="14" width="13.7109375" customWidth="1"/>
    <col min="15" max="15" width="3" customWidth="1"/>
    <col min="16" max="17" width="12.7109375" customWidth="1"/>
    <col min="18" max="18" width="2.28515625" customWidth="1"/>
    <col min="19" max="19" width="11.7109375" style="1" bestFit="1" customWidth="1"/>
    <col min="20" max="20" width="7.85546875" style="1" customWidth="1"/>
    <col min="21" max="21" width="74.7109375" style="1" bestFit="1" customWidth="1"/>
    <col min="22" max="22" width="7.85546875" style="1" bestFit="1" customWidth="1"/>
    <col min="23" max="23" width="18.28515625" style="1" customWidth="1"/>
    <col min="24" max="24" width="34" style="1" customWidth="1"/>
    <col min="25" max="25" width="17.7109375" style="1" customWidth="1"/>
    <col min="26" max="32" width="9.140625" style="1"/>
    <col min="33" max="33" width="6.85546875" style="1" customWidth="1"/>
    <col min="34" max="16384" width="9.140625" style="1"/>
  </cols>
  <sheetData>
    <row r="2" spans="1:20" ht="15.75" x14ac:dyDescent="0.25">
      <c r="A2" s="29" t="s">
        <v>0</v>
      </c>
      <c r="B2" s="29" t="s">
        <v>24</v>
      </c>
      <c r="C2" s="29" t="s">
        <v>28</v>
      </c>
      <c r="D2" s="29" t="s">
        <v>1</v>
      </c>
      <c r="E2" s="28" t="s">
        <v>2</v>
      </c>
      <c r="F2" s="5"/>
      <c r="G2" s="45"/>
      <c r="H2" s="5"/>
      <c r="I2" s="5"/>
      <c r="J2" s="5"/>
      <c r="K2" s="6"/>
      <c r="M2" s="54" t="s">
        <v>76</v>
      </c>
      <c r="N2" s="55"/>
      <c r="P2" s="53" t="s">
        <v>29</v>
      </c>
      <c r="Q2" s="51"/>
      <c r="R2" s="31"/>
      <c r="S2" s="50" t="s">
        <v>3</v>
      </c>
      <c r="T2" s="51"/>
    </row>
    <row r="3" spans="1:20" ht="23.25" x14ac:dyDescent="0.5">
      <c r="A3" s="9"/>
      <c r="B3" s="9"/>
      <c r="C3" s="10"/>
      <c r="D3" s="11"/>
      <c r="E3" s="8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21" t="s">
        <v>20</v>
      </c>
      <c r="K3" s="26" t="s">
        <v>21</v>
      </c>
      <c r="M3" s="24" t="s">
        <v>74</v>
      </c>
      <c r="N3" s="24" t="s">
        <v>27</v>
      </c>
      <c r="P3" s="22" t="s">
        <v>26</v>
      </c>
      <c r="Q3" s="24" t="s">
        <v>27</v>
      </c>
      <c r="S3" s="30" t="s">
        <v>3</v>
      </c>
      <c r="T3" s="30" t="s">
        <v>9</v>
      </c>
    </row>
    <row r="4" spans="1:20" x14ac:dyDescent="0.25">
      <c r="A4" s="38"/>
      <c r="B4" s="38"/>
      <c r="C4" s="39"/>
      <c r="D4" s="39"/>
      <c r="E4" s="37"/>
      <c r="F4" s="37"/>
      <c r="G4" s="37"/>
      <c r="H4" s="37"/>
      <c r="I4" s="37"/>
      <c r="J4" s="40" t="s">
        <v>75</v>
      </c>
      <c r="K4" s="33" t="s">
        <v>73</v>
      </c>
      <c r="M4" s="36" t="s">
        <v>73</v>
      </c>
      <c r="N4" s="36" t="s">
        <v>40</v>
      </c>
      <c r="P4" s="36" t="s">
        <v>30</v>
      </c>
      <c r="Q4" s="36" t="s">
        <v>40</v>
      </c>
      <c r="S4" s="33" t="s">
        <v>10</v>
      </c>
      <c r="T4" s="34"/>
    </row>
    <row r="5" spans="1:20" x14ac:dyDescent="0.25">
      <c r="A5" s="44" t="s">
        <v>17</v>
      </c>
      <c r="B5" s="41"/>
      <c r="C5" s="42" t="s">
        <v>174</v>
      </c>
      <c r="D5" s="43" t="s">
        <v>175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35">
        <f>SUM(E5:I5)</f>
        <v>5</v>
      </c>
      <c r="K5" s="27">
        <f>J5/5*20</f>
        <v>20</v>
      </c>
      <c r="L5" s="18"/>
      <c r="M5" s="23">
        <v>18.5</v>
      </c>
      <c r="N5" s="25">
        <f>M5*2</f>
        <v>37</v>
      </c>
      <c r="P5" s="23">
        <v>22</v>
      </c>
      <c r="Q5" s="32">
        <f>P5/25*40</f>
        <v>35.200000000000003</v>
      </c>
      <c r="S5" s="19">
        <f>K5+Q5+N5</f>
        <v>92.2</v>
      </c>
      <c r="T5" s="20" t="str">
        <f>IF(S5&gt;=79.5,"A",IF(S5&gt;=74.5,"B+",IF(S5&gt;=69.5,"B",IF(S5&gt;=64.5,"C+",IF(S5&gt;=59.5,"C",IF(S5&gt;=54.5,"D+",IF(S5&gt;=44.5,"D",IF(S5&lt;44.5,"FAIL"))))))))</f>
        <v>A</v>
      </c>
    </row>
    <row r="6" spans="1:20" x14ac:dyDescent="0.25">
      <c r="A6" s="44" t="s">
        <v>17</v>
      </c>
      <c r="B6" s="41"/>
      <c r="C6" s="42" t="s">
        <v>176</v>
      </c>
      <c r="D6" s="43" t="s">
        <v>177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35">
        <f>SUM(E6:I6)</f>
        <v>5</v>
      </c>
      <c r="K6" s="27">
        <f>J6/5*20</f>
        <v>20</v>
      </c>
      <c r="L6" s="18"/>
      <c r="M6" s="23">
        <v>18.5</v>
      </c>
      <c r="N6" s="25">
        <f>M6*2</f>
        <v>37</v>
      </c>
      <c r="P6" s="23">
        <v>16</v>
      </c>
      <c r="Q6" s="32">
        <f>P6/25*40</f>
        <v>25.6</v>
      </c>
      <c r="S6" s="19">
        <f>K6+Q6+N6</f>
        <v>82.6</v>
      </c>
      <c r="T6" s="20" t="str">
        <f>IF(S6&gt;=79.5,"A",IF(S6&gt;=74.5,"B+",IF(S6&gt;=69.5,"B",IF(S6&gt;=64.5,"C+",IF(S6&gt;=59.5,"C",IF(S6&gt;=54.5,"D+",IF(S6&gt;=44.5,"D",IF(S6&lt;44.5,"FAIL"))))))))</f>
        <v>A</v>
      </c>
    </row>
    <row r="7" spans="1:20" x14ac:dyDescent="0.25">
      <c r="A7" s="44" t="s">
        <v>17</v>
      </c>
      <c r="B7" s="41"/>
      <c r="C7" s="42" t="s">
        <v>178</v>
      </c>
      <c r="D7" s="43" t="s">
        <v>179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35">
        <f>SUM(E7:I7)</f>
        <v>5</v>
      </c>
      <c r="K7" s="27">
        <f>J7/5*20</f>
        <v>20</v>
      </c>
      <c r="L7" s="18"/>
      <c r="M7" s="23">
        <v>18.5</v>
      </c>
      <c r="N7" s="25">
        <f>M7*2</f>
        <v>37</v>
      </c>
      <c r="P7" s="23">
        <v>21</v>
      </c>
      <c r="Q7" s="32">
        <f>P7/25*40</f>
        <v>33.6</v>
      </c>
      <c r="S7" s="19">
        <f>K7+Q7+N7</f>
        <v>90.6</v>
      </c>
      <c r="T7" s="20" t="str">
        <f>IF(S7&gt;=79.5,"A",IF(S7&gt;=74.5,"B+",IF(S7&gt;=69.5,"B",IF(S7&gt;=64.5,"C+",IF(S7&gt;=59.5,"C",IF(S7&gt;=54.5,"D+",IF(S7&gt;=44.5,"D",IF(S7&lt;44.5,"FAIL"))))))))</f>
        <v>A</v>
      </c>
    </row>
    <row r="8" spans="1:20" x14ac:dyDescent="0.25">
      <c r="A8" s="44" t="s">
        <v>17</v>
      </c>
      <c r="B8" s="41"/>
      <c r="C8" s="42" t="s">
        <v>180</v>
      </c>
      <c r="D8" s="43" t="s">
        <v>181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35">
        <f>SUM(E8:I8)</f>
        <v>5</v>
      </c>
      <c r="K8" s="27">
        <f>J8/5*20</f>
        <v>20</v>
      </c>
      <c r="L8" s="18"/>
      <c r="M8" s="23">
        <v>18.5</v>
      </c>
      <c r="N8" s="25">
        <f>M8*2</f>
        <v>37</v>
      </c>
      <c r="P8" s="23">
        <v>21</v>
      </c>
      <c r="Q8" s="32">
        <f>P8/25*40</f>
        <v>33.6</v>
      </c>
      <c r="S8" s="19">
        <f>K8+Q8+N8</f>
        <v>90.6</v>
      </c>
      <c r="T8" s="20" t="str">
        <f>IF(S8&gt;=79.5,"A",IF(S8&gt;=74.5,"B+",IF(S8&gt;=69.5,"B",IF(S8&gt;=64.5,"C+",IF(S8&gt;=59.5,"C",IF(S8&gt;=54.5,"D+",IF(S8&gt;=44.5,"D",IF(S8&lt;44.5,"FAIL"))))))))</f>
        <v>A</v>
      </c>
    </row>
    <row r="9" spans="1:20" x14ac:dyDescent="0.25">
      <c r="A9" s="46" t="s">
        <v>11</v>
      </c>
      <c r="B9" s="47">
        <v>5953020111</v>
      </c>
      <c r="C9" s="48" t="s">
        <v>108</v>
      </c>
      <c r="D9" s="49" t="s">
        <v>109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35">
        <f>SUM(E9:I9)</f>
        <v>5</v>
      </c>
      <c r="K9" s="27">
        <f>J9/5*20</f>
        <v>20</v>
      </c>
      <c r="L9" s="18"/>
      <c r="M9" s="23">
        <v>18.5</v>
      </c>
      <c r="N9" s="25">
        <f>M9*2</f>
        <v>37</v>
      </c>
      <c r="P9" s="23">
        <v>20</v>
      </c>
      <c r="Q9" s="32">
        <f>P9/25*40</f>
        <v>32</v>
      </c>
      <c r="S9" s="19">
        <f>K9+Q9+N9</f>
        <v>89</v>
      </c>
      <c r="T9" s="20" t="str">
        <f>IF(S9&gt;=79.5,"A",IF(S9&gt;=74.5,"B+",IF(S9&gt;=69.5,"B",IF(S9&gt;=64.5,"C+",IF(S9&gt;=59.5,"C",IF(S9&gt;=54.5,"D+",IF(S9&gt;=44.5,"D",IF(S9&lt;44.5,"FAIL"))))))))</f>
        <v>A</v>
      </c>
    </row>
    <row r="10" spans="1:20" x14ac:dyDescent="0.25">
      <c r="A10" s="46" t="s">
        <v>11</v>
      </c>
      <c r="B10" s="47">
        <v>5953020376</v>
      </c>
      <c r="C10" s="48" t="s">
        <v>64</v>
      </c>
      <c r="D10" s="49" t="s">
        <v>65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35">
        <f>SUM(E10:I10)</f>
        <v>5</v>
      </c>
      <c r="K10" s="27">
        <f>J10/5*20</f>
        <v>20</v>
      </c>
      <c r="L10" s="18"/>
      <c r="M10" s="23">
        <v>18.5</v>
      </c>
      <c r="N10" s="25">
        <f>M10*2</f>
        <v>37</v>
      </c>
      <c r="P10" s="23">
        <v>21</v>
      </c>
      <c r="Q10" s="32">
        <f>P10/25*40</f>
        <v>33.6</v>
      </c>
      <c r="S10" s="19">
        <f>K10+Q10+N10</f>
        <v>90.6</v>
      </c>
      <c r="T10" s="20" t="str">
        <f>IF(S10&gt;=79.5,"A",IF(S10&gt;=74.5,"B+",IF(S10&gt;=69.5,"B",IF(S10&gt;=64.5,"C+",IF(S10&gt;=59.5,"C",IF(S10&gt;=54.5,"D+",IF(S10&gt;=44.5,"D",IF(S10&lt;44.5,"FAIL"))))))))</f>
        <v>A</v>
      </c>
    </row>
    <row r="11" spans="1:20" x14ac:dyDescent="0.25">
      <c r="A11" s="46" t="s">
        <v>11</v>
      </c>
      <c r="B11" s="47">
        <v>5953020392</v>
      </c>
      <c r="C11" s="48" t="s">
        <v>66</v>
      </c>
      <c r="D11" s="49" t="s">
        <v>67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35">
        <f>SUM(E11:I11)</f>
        <v>5</v>
      </c>
      <c r="K11" s="27">
        <f>J11/5*20</f>
        <v>20</v>
      </c>
      <c r="L11" s="18"/>
      <c r="M11" s="23">
        <v>18.5</v>
      </c>
      <c r="N11" s="25">
        <f>M11*2</f>
        <v>37</v>
      </c>
      <c r="P11" s="23">
        <v>23</v>
      </c>
      <c r="Q11" s="32">
        <f>P11/25*40</f>
        <v>36.800000000000004</v>
      </c>
      <c r="S11" s="19">
        <f>K11+Q11+N11</f>
        <v>93.800000000000011</v>
      </c>
      <c r="T11" s="20" t="str">
        <f>IF(S11&gt;=79.5,"A",IF(S11&gt;=74.5,"B+",IF(S11&gt;=69.5,"B",IF(S11&gt;=64.5,"C+",IF(S11&gt;=59.5,"C",IF(S11&gt;=54.5,"D+",IF(S11&gt;=44.5,"D",IF(S11&lt;44.5,"FAIL"))))))))</f>
        <v>A</v>
      </c>
    </row>
    <row r="12" spans="1:20" x14ac:dyDescent="0.25">
      <c r="A12" s="46" t="s">
        <v>11</v>
      </c>
      <c r="B12" s="47">
        <v>5953510087</v>
      </c>
      <c r="C12" s="48" t="s">
        <v>135</v>
      </c>
      <c r="D12" s="49" t="s">
        <v>136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35">
        <f>SUM(E12:I12)</f>
        <v>5</v>
      </c>
      <c r="K12" s="27">
        <f>J12/5*20</f>
        <v>20</v>
      </c>
      <c r="L12" s="18"/>
      <c r="M12" s="23">
        <v>18.5</v>
      </c>
      <c r="N12" s="25">
        <f>M12*2</f>
        <v>37</v>
      </c>
      <c r="P12" s="23">
        <v>14</v>
      </c>
      <c r="Q12" s="32">
        <f>P12/25*40</f>
        <v>22.400000000000002</v>
      </c>
      <c r="S12" s="19">
        <f>K12+Q12+N12</f>
        <v>79.400000000000006</v>
      </c>
      <c r="T12" s="20" t="str">
        <f>IF(S12&gt;=79.5,"A",IF(S12&gt;=74.5,"B+",IF(S12&gt;=69.5,"B",IF(S12&gt;=64.5,"C+",IF(S12&gt;=59.5,"C",IF(S12&gt;=54.5,"D+",IF(S12&gt;=44.5,"D",IF(S12&lt;44.5,"FAIL"))))))))</f>
        <v>B+</v>
      </c>
    </row>
    <row r="13" spans="1:20" x14ac:dyDescent="0.25">
      <c r="A13" s="46" t="s">
        <v>11</v>
      </c>
      <c r="B13" s="47">
        <v>6053020225</v>
      </c>
      <c r="C13" s="48" t="s">
        <v>69</v>
      </c>
      <c r="D13" s="49" t="s">
        <v>70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35">
        <f>SUM(E13:I13)</f>
        <v>5</v>
      </c>
      <c r="K13" s="27">
        <f>J13/5*20</f>
        <v>20</v>
      </c>
      <c r="L13" s="18"/>
      <c r="M13" s="23">
        <v>18.5</v>
      </c>
      <c r="N13" s="25">
        <f>M13*2</f>
        <v>37</v>
      </c>
      <c r="P13" s="23">
        <v>20</v>
      </c>
      <c r="Q13" s="32">
        <f>P13/25*40</f>
        <v>32</v>
      </c>
      <c r="S13" s="19">
        <f>K13+Q13+N13</f>
        <v>89</v>
      </c>
      <c r="T13" s="20" t="str">
        <f>IF(S13&gt;=79.5,"A",IF(S13&gt;=74.5,"B+",IF(S13&gt;=69.5,"B",IF(S13&gt;=64.5,"C+",IF(S13&gt;=59.5,"C",IF(S13&gt;=54.5,"D+",IF(S13&gt;=44.5,"D",IF(S13&lt;44.5,"FAIL"))))))))</f>
        <v>A</v>
      </c>
    </row>
    <row r="14" spans="1:20" x14ac:dyDescent="0.25">
      <c r="A14" s="44" t="s">
        <v>13</v>
      </c>
      <c r="B14" s="41">
        <v>5653000397</v>
      </c>
      <c r="C14" s="42" t="s">
        <v>77</v>
      </c>
      <c r="D14" s="43" t="s">
        <v>78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35">
        <f>SUM(E14:I14)</f>
        <v>5</v>
      </c>
      <c r="K14" s="27">
        <f>J14/5*20</f>
        <v>20</v>
      </c>
      <c r="L14" s="18"/>
      <c r="M14" s="23">
        <v>11.5</v>
      </c>
      <c r="N14" s="25">
        <f>M14*2</f>
        <v>23</v>
      </c>
      <c r="P14" s="23">
        <v>15</v>
      </c>
      <c r="Q14" s="32">
        <f>P14/25*40</f>
        <v>24</v>
      </c>
      <c r="S14" s="19">
        <f>K14+Q14+N14</f>
        <v>67</v>
      </c>
      <c r="T14" s="20" t="str">
        <f>IF(S14&gt;=79.5,"A",IF(S14&gt;=74.5,"B+",IF(S14&gt;=69.5,"B",IF(S14&gt;=64.5,"C+",IF(S14&gt;=59.5,"C",IF(S14&gt;=54.5,"D+",IF(S14&gt;=44.5,"D",IF(S14&lt;44.5,"FAIL"))))))))</f>
        <v>C+</v>
      </c>
    </row>
    <row r="15" spans="1:20" x14ac:dyDescent="0.25">
      <c r="A15" s="44" t="s">
        <v>13</v>
      </c>
      <c r="B15" s="41">
        <v>5753010080</v>
      </c>
      <c r="C15" s="42" t="s">
        <v>79</v>
      </c>
      <c r="D15" s="43" t="s">
        <v>80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35">
        <f>SUM(E15:I15)</f>
        <v>5</v>
      </c>
      <c r="K15" s="27">
        <f>J15/5*20</f>
        <v>20</v>
      </c>
      <c r="L15" s="18"/>
      <c r="M15" s="23">
        <v>11.5</v>
      </c>
      <c r="N15" s="25">
        <f>M15*2</f>
        <v>23</v>
      </c>
      <c r="P15" s="23">
        <v>13</v>
      </c>
      <c r="Q15" s="32">
        <f>P15/25*40</f>
        <v>20.8</v>
      </c>
      <c r="S15" s="19">
        <f>K15+Q15+N15</f>
        <v>63.8</v>
      </c>
      <c r="T15" s="20" t="str">
        <f>IF(S15&gt;=79.5,"A",IF(S15&gt;=74.5,"B+",IF(S15&gt;=69.5,"B",IF(S15&gt;=64.5,"C+",IF(S15&gt;=59.5,"C",IF(S15&gt;=54.5,"D+",IF(S15&gt;=44.5,"D",IF(S15&lt;44.5,"FAIL"))))))))</f>
        <v>C</v>
      </c>
    </row>
    <row r="16" spans="1:20" x14ac:dyDescent="0.25">
      <c r="A16" s="44" t="s">
        <v>13</v>
      </c>
      <c r="B16" s="41">
        <v>5853520095</v>
      </c>
      <c r="C16" s="42" t="s">
        <v>33</v>
      </c>
      <c r="D16" s="43" t="s">
        <v>34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35">
        <f>SUM(E16:I16)</f>
        <v>4</v>
      </c>
      <c r="K16" s="27">
        <f>J16/5*20</f>
        <v>16</v>
      </c>
      <c r="L16" s="18"/>
      <c r="M16" s="23">
        <v>11.5</v>
      </c>
      <c r="N16" s="25">
        <f>M16*2</f>
        <v>23</v>
      </c>
      <c r="P16" s="23">
        <v>15</v>
      </c>
      <c r="Q16" s="32">
        <f>P16/25*40</f>
        <v>24</v>
      </c>
      <c r="S16" s="19">
        <f>K16+Q16+N16</f>
        <v>63</v>
      </c>
      <c r="T16" s="20" t="str">
        <f>IF(S16&gt;=79.5,"A",IF(S16&gt;=74.5,"B+",IF(S16&gt;=69.5,"B",IF(S16&gt;=64.5,"C+",IF(S16&gt;=59.5,"C",IF(S16&gt;=54.5,"D+",IF(S16&gt;=44.5,"D",IF(S16&lt;44.5,"FAIL"))))))))</f>
        <v>C</v>
      </c>
    </row>
    <row r="17" spans="1:20" x14ac:dyDescent="0.25">
      <c r="A17" s="44" t="s">
        <v>13</v>
      </c>
      <c r="B17" s="41">
        <v>5953010039</v>
      </c>
      <c r="C17" s="42" t="s">
        <v>98</v>
      </c>
      <c r="D17" s="43" t="s">
        <v>99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35">
        <f>SUM(E17:I17)</f>
        <v>4</v>
      </c>
      <c r="K17" s="27">
        <f>J17/5*20</f>
        <v>16</v>
      </c>
      <c r="L17" s="18"/>
      <c r="M17" s="23">
        <v>11.5</v>
      </c>
      <c r="N17" s="25">
        <f>M17*2</f>
        <v>23</v>
      </c>
      <c r="P17" s="23">
        <v>16</v>
      </c>
      <c r="Q17" s="32">
        <f>P17/25*40</f>
        <v>25.6</v>
      </c>
      <c r="S17" s="19">
        <f>K17+Q17+N17</f>
        <v>64.599999999999994</v>
      </c>
      <c r="T17" s="20" t="str">
        <f>IF(S17&gt;=79.5,"A",IF(S17&gt;=74.5,"B+",IF(S17&gt;=69.5,"B",IF(S17&gt;=64.5,"C+",IF(S17&gt;=59.5,"C",IF(S17&gt;=54.5,"D+",IF(S17&gt;=44.5,"D",IF(S17&lt;44.5,"FAIL"))))))))</f>
        <v>C+</v>
      </c>
    </row>
    <row r="18" spans="1:20" x14ac:dyDescent="0.25">
      <c r="A18" s="44" t="s">
        <v>13</v>
      </c>
      <c r="B18" s="41">
        <v>6053010044</v>
      </c>
      <c r="C18" s="42" t="s">
        <v>35</v>
      </c>
      <c r="D18" s="43" t="s">
        <v>145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35">
        <f>SUM(E18:I18)</f>
        <v>5</v>
      </c>
      <c r="K18" s="27">
        <f>J18/5*20</f>
        <v>20</v>
      </c>
      <c r="L18" s="18"/>
      <c r="M18" s="23">
        <v>11.5</v>
      </c>
      <c r="N18" s="25">
        <f>M18*2</f>
        <v>23</v>
      </c>
      <c r="P18" s="23">
        <v>7</v>
      </c>
      <c r="Q18" s="32">
        <f>P18/25*40</f>
        <v>11.200000000000001</v>
      </c>
      <c r="S18" s="19">
        <f>K18+Q18+N18</f>
        <v>54.2</v>
      </c>
      <c r="T18" s="20" t="str">
        <f>IF(S18&gt;=79.5,"A",IF(S18&gt;=74.5,"B+",IF(S18&gt;=69.5,"B",IF(S18&gt;=64.5,"C+",IF(S18&gt;=59.5,"C",IF(S18&gt;=54.5,"D+",IF(S18&gt;=44.5,"D",IF(S18&lt;44.5,"FAIL"))))))))</f>
        <v>D</v>
      </c>
    </row>
    <row r="19" spans="1:20" x14ac:dyDescent="0.25">
      <c r="A19" s="46" t="s">
        <v>23</v>
      </c>
      <c r="B19" s="47">
        <v>6053020035</v>
      </c>
      <c r="C19" s="48" t="s">
        <v>146</v>
      </c>
      <c r="D19" s="49" t="s">
        <v>147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35">
        <f>SUM(E19:I19)</f>
        <v>5</v>
      </c>
      <c r="K19" s="27">
        <f>J19/5*20</f>
        <v>20</v>
      </c>
      <c r="L19" s="18"/>
      <c r="M19" s="23">
        <v>17.5</v>
      </c>
      <c r="N19" s="25">
        <f>M19*2</f>
        <v>35</v>
      </c>
      <c r="P19" s="23">
        <v>22</v>
      </c>
      <c r="Q19" s="32">
        <f>P19/25*40</f>
        <v>35.200000000000003</v>
      </c>
      <c r="S19" s="19">
        <f>K19+Q19+N19</f>
        <v>90.2</v>
      </c>
      <c r="T19" s="20" t="str">
        <f>IF(S19&gt;=79.5,"A",IF(S19&gt;=74.5,"B+",IF(S19&gt;=69.5,"B",IF(S19&gt;=64.5,"C+",IF(S19&gt;=59.5,"C",IF(S19&gt;=54.5,"D+",IF(S19&gt;=44.5,"D",IF(S19&lt;44.5,"FAIL"))))))))</f>
        <v>A</v>
      </c>
    </row>
    <row r="20" spans="1:20" x14ac:dyDescent="0.25">
      <c r="A20" s="46" t="s">
        <v>23</v>
      </c>
      <c r="B20" s="47">
        <v>6053020050</v>
      </c>
      <c r="C20" s="48" t="s">
        <v>150</v>
      </c>
      <c r="D20" s="49" t="s">
        <v>151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35">
        <f>SUM(E20:I20)</f>
        <v>5</v>
      </c>
      <c r="K20" s="27">
        <f>J20/5*20</f>
        <v>20</v>
      </c>
      <c r="L20" s="18"/>
      <c r="M20" s="23">
        <v>17.5</v>
      </c>
      <c r="N20" s="25">
        <f>M20*2</f>
        <v>35</v>
      </c>
      <c r="P20" s="23">
        <v>17</v>
      </c>
      <c r="Q20" s="32">
        <f>P20/25*40</f>
        <v>27.200000000000003</v>
      </c>
      <c r="S20" s="19">
        <f>K20+Q20+N20</f>
        <v>82.2</v>
      </c>
      <c r="T20" s="20" t="str">
        <f>IF(S20&gt;=79.5,"A",IF(S20&gt;=74.5,"B+",IF(S20&gt;=69.5,"B",IF(S20&gt;=64.5,"C+",IF(S20&gt;=59.5,"C",IF(S20&gt;=54.5,"D+",IF(S20&gt;=44.5,"D",IF(S20&lt;44.5,"FAIL"))))))))</f>
        <v>A</v>
      </c>
    </row>
    <row r="21" spans="1:20" x14ac:dyDescent="0.25">
      <c r="A21" s="46" t="s">
        <v>23</v>
      </c>
      <c r="B21" s="47">
        <v>6053020134</v>
      </c>
      <c r="C21" s="48" t="s">
        <v>154</v>
      </c>
      <c r="D21" s="49" t="s">
        <v>155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35">
        <f>SUM(E21:I21)</f>
        <v>5</v>
      </c>
      <c r="K21" s="27">
        <f>J21/5*20</f>
        <v>20</v>
      </c>
      <c r="L21" s="18"/>
      <c r="M21" s="23">
        <v>17.5</v>
      </c>
      <c r="N21" s="25">
        <f>M21*2</f>
        <v>35</v>
      </c>
      <c r="P21" s="23">
        <v>16</v>
      </c>
      <c r="Q21" s="32">
        <f>P21/25*40</f>
        <v>25.6</v>
      </c>
      <c r="S21" s="19">
        <f>K21+Q21+N21</f>
        <v>80.599999999999994</v>
      </c>
      <c r="T21" s="20" t="str">
        <f>IF(S21&gt;=79.5,"A",IF(S21&gt;=74.5,"B+",IF(S21&gt;=69.5,"B",IF(S21&gt;=64.5,"C+",IF(S21&gt;=59.5,"C",IF(S21&gt;=54.5,"D+",IF(S21&gt;=44.5,"D",IF(S21&lt;44.5,"FAIL"))))))))</f>
        <v>A</v>
      </c>
    </row>
    <row r="22" spans="1:20" x14ac:dyDescent="0.25">
      <c r="A22" s="46" t="s">
        <v>23</v>
      </c>
      <c r="B22" s="47">
        <v>6053020266</v>
      </c>
      <c r="C22" s="48" t="s">
        <v>160</v>
      </c>
      <c r="D22" s="49" t="s">
        <v>161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35">
        <f>SUM(E22:I22)</f>
        <v>5</v>
      </c>
      <c r="K22" s="27">
        <f>J22/5*20</f>
        <v>20</v>
      </c>
      <c r="L22" s="18"/>
      <c r="M22" s="23">
        <v>17.5</v>
      </c>
      <c r="N22" s="25">
        <f>M22*2</f>
        <v>35</v>
      </c>
      <c r="P22" s="23">
        <v>11</v>
      </c>
      <c r="Q22" s="32">
        <f>P22/25*40</f>
        <v>17.600000000000001</v>
      </c>
      <c r="S22" s="19">
        <f>K22+Q22+N22</f>
        <v>72.599999999999994</v>
      </c>
      <c r="T22" s="20" t="str">
        <f>IF(S22&gt;=79.5,"A",IF(S22&gt;=74.5,"B+",IF(S22&gt;=69.5,"B",IF(S22&gt;=64.5,"C+",IF(S22&gt;=59.5,"C",IF(S22&gt;=54.5,"D+",IF(S22&gt;=44.5,"D",IF(S22&lt;44.5,"FAIL"))))))))</f>
        <v>B</v>
      </c>
    </row>
    <row r="23" spans="1:20" x14ac:dyDescent="0.25">
      <c r="A23" s="46" t="s">
        <v>23</v>
      </c>
      <c r="B23" s="47">
        <v>6053020324</v>
      </c>
      <c r="C23" s="48" t="s">
        <v>162</v>
      </c>
      <c r="D23" s="49" t="s">
        <v>163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35">
        <f>SUM(E23:I23)</f>
        <v>5</v>
      </c>
      <c r="K23" s="27">
        <f>J23/5*20</f>
        <v>20</v>
      </c>
      <c r="L23" s="18"/>
      <c r="M23" s="23">
        <v>17.5</v>
      </c>
      <c r="N23" s="25">
        <f>M23*2</f>
        <v>35</v>
      </c>
      <c r="P23" s="23">
        <v>17</v>
      </c>
      <c r="Q23" s="32">
        <f>P23/25*40</f>
        <v>27.200000000000003</v>
      </c>
      <c r="S23" s="19">
        <f>K23+Q23+N23</f>
        <v>82.2</v>
      </c>
      <c r="T23" s="20" t="str">
        <f>IF(S23&gt;=79.5,"A",IF(S23&gt;=74.5,"B+",IF(S23&gt;=69.5,"B",IF(S23&gt;=64.5,"C+",IF(S23&gt;=59.5,"C",IF(S23&gt;=54.5,"D+",IF(S23&gt;=44.5,"D",IF(S23&lt;44.5,"FAIL"))))))))</f>
        <v>A</v>
      </c>
    </row>
    <row r="24" spans="1:20" x14ac:dyDescent="0.25">
      <c r="A24" s="46" t="s">
        <v>23</v>
      </c>
      <c r="B24" s="47">
        <v>6053520034</v>
      </c>
      <c r="C24" s="48" t="s">
        <v>166</v>
      </c>
      <c r="D24" s="49" t="s">
        <v>167</v>
      </c>
      <c r="E24" s="4">
        <v>1</v>
      </c>
      <c r="F24" s="4">
        <v>0</v>
      </c>
      <c r="G24" s="4">
        <v>1</v>
      </c>
      <c r="H24" s="4">
        <v>1</v>
      </c>
      <c r="I24" s="4">
        <v>1</v>
      </c>
      <c r="J24" s="35">
        <f>SUM(E24:I24)</f>
        <v>4</v>
      </c>
      <c r="K24" s="27">
        <f>J24/5*20</f>
        <v>16</v>
      </c>
      <c r="L24" s="18"/>
      <c r="M24" s="23">
        <v>17.5</v>
      </c>
      <c r="N24" s="25">
        <f>M24*2</f>
        <v>35</v>
      </c>
      <c r="P24" s="23">
        <v>22</v>
      </c>
      <c r="Q24" s="32">
        <f>P24/25*40</f>
        <v>35.200000000000003</v>
      </c>
      <c r="S24" s="19">
        <f>K24+Q24+N24</f>
        <v>86.2</v>
      </c>
      <c r="T24" s="20" t="str">
        <f>IF(S24&gt;=79.5,"A",IF(S24&gt;=74.5,"B+",IF(S24&gt;=69.5,"B",IF(S24&gt;=64.5,"C+",IF(S24&gt;=59.5,"C",IF(S24&gt;=54.5,"D+",IF(S24&gt;=44.5,"D",IF(S24&lt;44.5,"FAIL"))))))))</f>
        <v>A</v>
      </c>
    </row>
    <row r="25" spans="1:20" x14ac:dyDescent="0.25">
      <c r="A25" s="44" t="s">
        <v>36</v>
      </c>
      <c r="B25" s="41">
        <v>6053020043</v>
      </c>
      <c r="C25" s="42" t="s">
        <v>148</v>
      </c>
      <c r="D25" s="43" t="s">
        <v>149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35">
        <f>SUM(E25:I25)</f>
        <v>5</v>
      </c>
      <c r="K25" s="27">
        <f>J25/5*20</f>
        <v>20</v>
      </c>
      <c r="L25" s="18"/>
      <c r="M25" s="23">
        <v>11.5</v>
      </c>
      <c r="N25" s="25">
        <f>M25*2</f>
        <v>23</v>
      </c>
      <c r="P25" s="23">
        <v>17</v>
      </c>
      <c r="Q25" s="32">
        <f>P25/25*40</f>
        <v>27.200000000000003</v>
      </c>
      <c r="S25" s="19">
        <f>K25+Q25+N25</f>
        <v>70.2</v>
      </c>
      <c r="T25" s="20" t="str">
        <f>IF(S25&gt;=79.5,"A",IF(S25&gt;=74.5,"B+",IF(S25&gt;=69.5,"B",IF(S25&gt;=64.5,"C+",IF(S25&gt;=59.5,"C",IF(S25&gt;=54.5,"D+",IF(S25&gt;=44.5,"D",IF(S25&lt;44.5,"FAIL"))))))))</f>
        <v>B</v>
      </c>
    </row>
    <row r="26" spans="1:20" x14ac:dyDescent="0.25">
      <c r="A26" s="44" t="s">
        <v>36</v>
      </c>
      <c r="B26" s="41">
        <v>6053020126</v>
      </c>
      <c r="C26" s="42" t="s">
        <v>152</v>
      </c>
      <c r="D26" s="43" t="s">
        <v>153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35">
        <f>SUM(E26:I26)</f>
        <v>2</v>
      </c>
      <c r="K26" s="27">
        <f>J26/5*20</f>
        <v>8</v>
      </c>
      <c r="L26" s="18"/>
      <c r="M26" s="23">
        <v>0</v>
      </c>
      <c r="N26" s="25">
        <f>M26*2</f>
        <v>0</v>
      </c>
      <c r="P26" s="23">
        <v>0</v>
      </c>
      <c r="Q26" s="32">
        <f>P26/25*40</f>
        <v>0</v>
      </c>
      <c r="S26" s="19">
        <f>K26+Q26+N26</f>
        <v>8</v>
      </c>
      <c r="T26" s="20" t="str">
        <f>IF(S26&gt;=79.5,"A",IF(S26&gt;=74.5,"B+",IF(S26&gt;=69.5,"B",IF(S26&gt;=64.5,"C+",IF(S26&gt;=59.5,"C",IF(S26&gt;=54.5,"D+",IF(S26&gt;=44.5,"D",IF(S26&lt;44.5,"FAIL"))))))))</f>
        <v>FAIL</v>
      </c>
    </row>
    <row r="27" spans="1:20" x14ac:dyDescent="0.25">
      <c r="A27" s="44" t="s">
        <v>36</v>
      </c>
      <c r="B27" s="41">
        <v>6053020258</v>
      </c>
      <c r="C27" s="42" t="s">
        <v>158</v>
      </c>
      <c r="D27" s="43" t="s">
        <v>159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35">
        <f>SUM(E27:I27)</f>
        <v>1</v>
      </c>
      <c r="K27" s="27">
        <f>J27/5*20</f>
        <v>4</v>
      </c>
      <c r="L27" s="18"/>
      <c r="M27" s="23">
        <v>0</v>
      </c>
      <c r="N27" s="25">
        <f>M27*2</f>
        <v>0</v>
      </c>
      <c r="P27" s="23">
        <v>0</v>
      </c>
      <c r="Q27" s="32">
        <f>P27/25*40</f>
        <v>0</v>
      </c>
      <c r="S27" s="19">
        <f>K27+Q27+N27</f>
        <v>4</v>
      </c>
      <c r="T27" s="20" t="str">
        <f>IF(S27&gt;=79.5,"A",IF(S27&gt;=74.5,"B+",IF(S27&gt;=69.5,"B",IF(S27&gt;=64.5,"C+",IF(S27&gt;=59.5,"C",IF(S27&gt;=54.5,"D+",IF(S27&gt;=44.5,"D",IF(S27&lt;44.5,"FAIL"))))))))</f>
        <v>FAIL</v>
      </c>
    </row>
    <row r="28" spans="1:20" x14ac:dyDescent="0.25">
      <c r="A28" s="44" t="s">
        <v>36</v>
      </c>
      <c r="B28" s="41">
        <v>6053510027</v>
      </c>
      <c r="C28" s="42" t="s">
        <v>164</v>
      </c>
      <c r="D28" s="43" t="s">
        <v>165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35">
        <f>SUM(E28:I28)</f>
        <v>5</v>
      </c>
      <c r="K28" s="27">
        <f>J28/5*20</f>
        <v>20</v>
      </c>
      <c r="L28" s="18"/>
      <c r="M28" s="23">
        <v>11.5</v>
      </c>
      <c r="N28" s="25">
        <f>M28*2</f>
        <v>23</v>
      </c>
      <c r="P28" s="23">
        <v>14</v>
      </c>
      <c r="Q28" s="32">
        <f>P28/25*40</f>
        <v>22.400000000000002</v>
      </c>
      <c r="S28" s="19">
        <f>K28+Q28+N28</f>
        <v>65.400000000000006</v>
      </c>
      <c r="T28" s="20" t="str">
        <f>IF(S28&gt;=79.5,"A",IF(S28&gt;=74.5,"B+",IF(S28&gt;=69.5,"B",IF(S28&gt;=64.5,"C+",IF(S28&gt;=59.5,"C",IF(S28&gt;=54.5,"D+",IF(S28&gt;=44.5,"D",IF(S28&lt;44.5,"FAIL"))))))))</f>
        <v>C+</v>
      </c>
    </row>
    <row r="29" spans="1:20" x14ac:dyDescent="0.25">
      <c r="A29" s="44" t="s">
        <v>36</v>
      </c>
      <c r="B29" s="41">
        <v>6053520042</v>
      </c>
      <c r="C29" s="42" t="s">
        <v>168</v>
      </c>
      <c r="D29" s="43" t="s">
        <v>169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35">
        <f>SUM(E29:I29)</f>
        <v>5</v>
      </c>
      <c r="K29" s="27">
        <f>J29/5*20</f>
        <v>20</v>
      </c>
      <c r="L29" s="18"/>
      <c r="M29" s="23">
        <v>11.5</v>
      </c>
      <c r="N29" s="25">
        <f>M29*2</f>
        <v>23</v>
      </c>
      <c r="P29" s="23">
        <v>16</v>
      </c>
      <c r="Q29" s="32">
        <f>P29/25*40</f>
        <v>25.6</v>
      </c>
      <c r="S29" s="19">
        <f>K29+Q29+N29</f>
        <v>68.599999999999994</v>
      </c>
      <c r="T29" s="20" t="str">
        <f>IF(S29&gt;=79.5,"A",IF(S29&gt;=74.5,"B+",IF(S29&gt;=69.5,"B",IF(S29&gt;=64.5,"C+",IF(S29&gt;=59.5,"C",IF(S29&gt;=54.5,"D+",IF(S29&gt;=44.5,"D",IF(S29&lt;44.5,"FAIL"))))))))</f>
        <v>C+</v>
      </c>
    </row>
    <row r="30" spans="1:20" x14ac:dyDescent="0.25">
      <c r="A30" s="44" t="s">
        <v>36</v>
      </c>
      <c r="B30" s="41">
        <v>6053520125</v>
      </c>
      <c r="C30" s="42" t="s">
        <v>170</v>
      </c>
      <c r="D30" s="43" t="s">
        <v>171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  <c r="J30" s="35">
        <f>SUM(E30:I30)</f>
        <v>3</v>
      </c>
      <c r="K30" s="27">
        <f>J30/5*20</f>
        <v>12</v>
      </c>
      <c r="L30" s="18"/>
      <c r="M30" s="23">
        <v>0</v>
      </c>
      <c r="N30" s="25">
        <f>M30*2</f>
        <v>0</v>
      </c>
      <c r="P30" s="23">
        <v>0</v>
      </c>
      <c r="Q30" s="32">
        <f>P30/25*40</f>
        <v>0</v>
      </c>
      <c r="S30" s="19">
        <f>K30+Q30+N30</f>
        <v>12</v>
      </c>
      <c r="T30" s="20" t="str">
        <f>IF(S30&gt;=79.5,"A",IF(S30&gt;=74.5,"B+",IF(S30&gt;=69.5,"B",IF(S30&gt;=64.5,"C+",IF(S30&gt;=59.5,"C",IF(S30&gt;=54.5,"D+",IF(S30&gt;=44.5,"D",IF(S30&lt;44.5,"FAIL"))))))))</f>
        <v>FAIL</v>
      </c>
    </row>
    <row r="31" spans="1:20" x14ac:dyDescent="0.25">
      <c r="A31" s="46" t="s">
        <v>15</v>
      </c>
      <c r="B31" s="47">
        <v>5853010089</v>
      </c>
      <c r="C31" s="48" t="s">
        <v>91</v>
      </c>
      <c r="D31" s="49" t="s">
        <v>92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35">
        <f>SUM(E31:I31)</f>
        <v>5</v>
      </c>
      <c r="K31" s="27">
        <f>J31/5*20</f>
        <v>20</v>
      </c>
      <c r="L31" s="18"/>
      <c r="M31" s="23">
        <v>13</v>
      </c>
      <c r="N31" s="25">
        <f>M31*2</f>
        <v>26</v>
      </c>
      <c r="P31" s="23">
        <v>14</v>
      </c>
      <c r="Q31" s="32">
        <f>P31/25*40</f>
        <v>22.400000000000002</v>
      </c>
      <c r="S31" s="19">
        <f>K31+Q31+N31</f>
        <v>68.400000000000006</v>
      </c>
      <c r="T31" s="20" t="str">
        <f>IF(S31&gt;=79.5,"A",IF(S31&gt;=74.5,"B+",IF(S31&gt;=69.5,"B",IF(S31&gt;=64.5,"C+",IF(S31&gt;=59.5,"C",IF(S31&gt;=54.5,"D+",IF(S31&gt;=44.5,"D",IF(S31&lt;44.5,"FAIL"))))))))</f>
        <v>C+</v>
      </c>
    </row>
    <row r="32" spans="1:20" x14ac:dyDescent="0.25">
      <c r="A32" s="46" t="s">
        <v>15</v>
      </c>
      <c r="B32" s="47">
        <v>5953010062</v>
      </c>
      <c r="C32" s="48" t="s">
        <v>100</v>
      </c>
      <c r="D32" s="49" t="s">
        <v>101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35">
        <f>SUM(E32:I32)</f>
        <v>5</v>
      </c>
      <c r="K32" s="27">
        <f>J32/5*20</f>
        <v>20</v>
      </c>
      <c r="L32" s="18"/>
      <c r="M32" s="23">
        <v>13</v>
      </c>
      <c r="N32" s="25">
        <f>M32*2</f>
        <v>26</v>
      </c>
      <c r="P32" s="23">
        <v>17</v>
      </c>
      <c r="Q32" s="32">
        <f>P32/25*40</f>
        <v>27.200000000000003</v>
      </c>
      <c r="S32" s="19">
        <f>K32+Q32+N32</f>
        <v>73.2</v>
      </c>
      <c r="T32" s="20" t="str">
        <f>IF(S32&gt;=79.5,"A",IF(S32&gt;=74.5,"B+",IF(S32&gt;=69.5,"B",IF(S32&gt;=64.5,"C+",IF(S32&gt;=59.5,"C",IF(S32&gt;=54.5,"D+",IF(S32&gt;=44.5,"D",IF(S32&lt;44.5,"FAIL"))))))))</f>
        <v>B</v>
      </c>
    </row>
    <row r="33" spans="1:20" x14ac:dyDescent="0.25">
      <c r="A33" s="46" t="s">
        <v>15</v>
      </c>
      <c r="B33" s="47">
        <v>5953010070</v>
      </c>
      <c r="C33" s="48" t="s">
        <v>102</v>
      </c>
      <c r="D33" s="49" t="s">
        <v>103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35">
        <f>SUM(E33:I33)</f>
        <v>5</v>
      </c>
      <c r="K33" s="27">
        <f>J33/5*20</f>
        <v>20</v>
      </c>
      <c r="L33" s="18"/>
      <c r="M33" s="23">
        <v>13</v>
      </c>
      <c r="N33" s="25">
        <f>M33*2</f>
        <v>26</v>
      </c>
      <c r="P33" s="23">
        <v>13</v>
      </c>
      <c r="Q33" s="32">
        <f>P33/25*40</f>
        <v>20.8</v>
      </c>
      <c r="S33" s="19">
        <f>K33+Q33+N33</f>
        <v>66.8</v>
      </c>
      <c r="T33" s="20" t="str">
        <f>IF(S33&gt;=79.5,"A",IF(S33&gt;=74.5,"B+",IF(S33&gt;=69.5,"B",IF(S33&gt;=64.5,"C+",IF(S33&gt;=59.5,"C",IF(S33&gt;=54.5,"D+",IF(S33&gt;=44.5,"D",IF(S33&lt;44.5,"FAIL"))))))))</f>
        <v>C+</v>
      </c>
    </row>
    <row r="34" spans="1:20" x14ac:dyDescent="0.25">
      <c r="A34" s="46" t="s">
        <v>15</v>
      </c>
      <c r="B34" s="47">
        <v>5953010179</v>
      </c>
      <c r="C34" s="48" t="s">
        <v>104</v>
      </c>
      <c r="D34" s="49" t="s">
        <v>105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35">
        <f>SUM(E34:I34)</f>
        <v>5</v>
      </c>
      <c r="K34" s="27">
        <f>J34/5*20</f>
        <v>20</v>
      </c>
      <c r="L34" s="18"/>
      <c r="M34" s="23">
        <v>13</v>
      </c>
      <c r="N34" s="25">
        <f>M34*2</f>
        <v>26</v>
      </c>
      <c r="P34" s="23">
        <v>12</v>
      </c>
      <c r="Q34" s="32">
        <f>P34/25*40</f>
        <v>19.2</v>
      </c>
      <c r="S34" s="19">
        <f>K34+Q34+N34</f>
        <v>65.2</v>
      </c>
      <c r="T34" s="20" t="str">
        <f>IF(S34&gt;=79.5,"A",IF(S34&gt;=74.5,"B+",IF(S34&gt;=69.5,"B",IF(S34&gt;=64.5,"C+",IF(S34&gt;=59.5,"C",IF(S34&gt;=54.5,"D+",IF(S34&gt;=44.5,"D",IF(S34&lt;44.5,"FAIL"))))))))</f>
        <v>C+</v>
      </c>
    </row>
    <row r="35" spans="1:20" x14ac:dyDescent="0.25">
      <c r="A35" s="46" t="s">
        <v>15</v>
      </c>
      <c r="B35" s="47">
        <v>5953020178</v>
      </c>
      <c r="C35" s="48" t="s">
        <v>112</v>
      </c>
      <c r="D35" s="49" t="s">
        <v>113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35">
        <f>SUM(E35:I35)</f>
        <v>5</v>
      </c>
      <c r="K35" s="27">
        <f>J35/5*20</f>
        <v>20</v>
      </c>
      <c r="L35" s="18"/>
      <c r="M35" s="23">
        <v>13</v>
      </c>
      <c r="N35" s="25">
        <f>M35*2</f>
        <v>26</v>
      </c>
      <c r="P35" s="23">
        <v>16</v>
      </c>
      <c r="Q35" s="32">
        <f>P35/25*40</f>
        <v>25.6</v>
      </c>
      <c r="S35" s="19">
        <f>K35+Q35+N35</f>
        <v>71.599999999999994</v>
      </c>
      <c r="T35" s="20" t="str">
        <f>IF(S35&gt;=79.5,"A",IF(S35&gt;=74.5,"B+",IF(S35&gt;=69.5,"B",IF(S35&gt;=64.5,"C+",IF(S35&gt;=59.5,"C",IF(S35&gt;=54.5,"D+",IF(S35&gt;=44.5,"D",IF(S35&lt;44.5,"FAIL"))))))))</f>
        <v>B</v>
      </c>
    </row>
    <row r="36" spans="1:20" x14ac:dyDescent="0.25">
      <c r="A36" s="46" t="s">
        <v>15</v>
      </c>
      <c r="B36" s="47">
        <v>5953020459</v>
      </c>
      <c r="C36" s="48" t="s">
        <v>126</v>
      </c>
      <c r="D36" s="49" t="s">
        <v>127</v>
      </c>
      <c r="E36" s="4">
        <v>1</v>
      </c>
      <c r="F36" s="4">
        <v>1</v>
      </c>
      <c r="G36" s="4">
        <v>0</v>
      </c>
      <c r="H36" s="4">
        <v>1</v>
      </c>
      <c r="I36" s="4">
        <v>1</v>
      </c>
      <c r="J36" s="35">
        <f>SUM(E36:I36)</f>
        <v>4</v>
      </c>
      <c r="K36" s="27">
        <f>J36/5*20</f>
        <v>16</v>
      </c>
      <c r="L36" s="18"/>
      <c r="M36" s="23">
        <v>13</v>
      </c>
      <c r="N36" s="25">
        <f>M36*2</f>
        <v>26</v>
      </c>
      <c r="P36" s="23">
        <v>12</v>
      </c>
      <c r="Q36" s="32">
        <f>P36/25*40</f>
        <v>19.2</v>
      </c>
      <c r="S36" s="19">
        <f>K36+Q36+N36</f>
        <v>61.2</v>
      </c>
      <c r="T36" s="20" t="str">
        <f>IF(S36&gt;=79.5,"A",IF(S36&gt;=74.5,"B+",IF(S36&gt;=69.5,"B",IF(S36&gt;=64.5,"C+",IF(S36&gt;=59.5,"C",IF(S36&gt;=54.5,"D+",IF(S36&gt;=44.5,"D",IF(S36&lt;44.5,"FAIL"))))))))</f>
        <v>C</v>
      </c>
    </row>
    <row r="37" spans="1:20" x14ac:dyDescent="0.25">
      <c r="A37" s="44" t="s">
        <v>37</v>
      </c>
      <c r="B37" s="41">
        <v>5753010171</v>
      </c>
      <c r="C37" s="42" t="s">
        <v>81</v>
      </c>
      <c r="D37" s="43" t="s">
        <v>82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35">
        <f>SUM(E37:I37)</f>
        <v>5</v>
      </c>
      <c r="K37" s="27">
        <f>J37/5*20</f>
        <v>20</v>
      </c>
      <c r="L37" s="18"/>
      <c r="M37" s="23">
        <v>15.5</v>
      </c>
      <c r="N37" s="25">
        <f>M37*2</f>
        <v>31</v>
      </c>
      <c r="P37" s="23">
        <v>13</v>
      </c>
      <c r="Q37" s="32">
        <f>P37/25*40</f>
        <v>20.8</v>
      </c>
      <c r="S37" s="19">
        <f>K37+Q37+N37</f>
        <v>71.8</v>
      </c>
      <c r="T37" s="20" t="str">
        <f>IF(S37&gt;=79.5,"A",IF(S37&gt;=74.5,"B+",IF(S37&gt;=69.5,"B",IF(S37&gt;=64.5,"C+",IF(S37&gt;=59.5,"C",IF(S37&gt;=54.5,"D+",IF(S37&gt;=44.5,"D",IF(S37&lt;44.5,"FAIL"))))))))</f>
        <v>B</v>
      </c>
    </row>
    <row r="38" spans="1:20" x14ac:dyDescent="0.25">
      <c r="A38" s="44" t="s">
        <v>37</v>
      </c>
      <c r="B38" s="41">
        <v>5853000114</v>
      </c>
      <c r="C38" s="42" t="s">
        <v>85</v>
      </c>
      <c r="D38" s="43" t="s">
        <v>86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35">
        <f>SUM(E38:I38)</f>
        <v>5</v>
      </c>
      <c r="K38" s="27">
        <f>J38/5*20</f>
        <v>20</v>
      </c>
      <c r="L38" s="18"/>
      <c r="M38" s="23">
        <v>15.5</v>
      </c>
      <c r="N38" s="25">
        <f>M38*2</f>
        <v>31</v>
      </c>
      <c r="P38" s="23">
        <v>10</v>
      </c>
      <c r="Q38" s="32">
        <f>P38/25*40</f>
        <v>16</v>
      </c>
      <c r="S38" s="19">
        <f>K38+Q38+N38</f>
        <v>67</v>
      </c>
      <c r="T38" s="20" t="str">
        <f>IF(S38&gt;=79.5,"A",IF(S38&gt;=74.5,"B+",IF(S38&gt;=69.5,"B",IF(S38&gt;=64.5,"C+",IF(S38&gt;=59.5,"C",IF(S38&gt;=54.5,"D+",IF(S38&gt;=44.5,"D",IF(S38&lt;44.5,"FAIL"))))))))</f>
        <v>C+</v>
      </c>
    </row>
    <row r="39" spans="1:20" x14ac:dyDescent="0.25">
      <c r="A39" s="44" t="s">
        <v>37</v>
      </c>
      <c r="B39" s="41">
        <v>5853000148</v>
      </c>
      <c r="C39" s="42" t="s">
        <v>87</v>
      </c>
      <c r="D39" s="43" t="s">
        <v>88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35">
        <f>SUM(E39:I39)</f>
        <v>5</v>
      </c>
      <c r="K39" s="27">
        <f>J39/5*20</f>
        <v>20</v>
      </c>
      <c r="L39" s="18"/>
      <c r="M39" s="23">
        <v>15.5</v>
      </c>
      <c r="N39" s="25">
        <f>M39*2</f>
        <v>31</v>
      </c>
      <c r="P39" s="23">
        <v>18</v>
      </c>
      <c r="Q39" s="32">
        <f>P39/25*40</f>
        <v>28.799999999999997</v>
      </c>
      <c r="S39" s="19">
        <f>K39+Q39+N39</f>
        <v>79.8</v>
      </c>
      <c r="T39" s="20" t="str">
        <f>IF(S39&gt;=79.5,"A",IF(S39&gt;=74.5,"B+",IF(S39&gt;=69.5,"B",IF(S39&gt;=64.5,"C+",IF(S39&gt;=59.5,"C",IF(S39&gt;=54.5,"D+",IF(S39&gt;=44.5,"D",IF(S39&lt;44.5,"FAIL"))))))))</f>
        <v>A</v>
      </c>
    </row>
    <row r="40" spans="1:20" x14ac:dyDescent="0.25">
      <c r="A40" s="44" t="s">
        <v>37</v>
      </c>
      <c r="B40" s="41">
        <v>5953020343</v>
      </c>
      <c r="C40" s="42" t="s">
        <v>122</v>
      </c>
      <c r="D40" s="43" t="s">
        <v>123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35">
        <f>SUM(E40:I40)</f>
        <v>5</v>
      </c>
      <c r="K40" s="27">
        <f>J40/5*20</f>
        <v>20</v>
      </c>
      <c r="L40" s="18"/>
      <c r="M40" s="23">
        <v>15.5</v>
      </c>
      <c r="N40" s="25">
        <f>M40*2</f>
        <v>31</v>
      </c>
      <c r="P40" s="23">
        <v>11</v>
      </c>
      <c r="Q40" s="32">
        <f>P40/25*40</f>
        <v>17.600000000000001</v>
      </c>
      <c r="S40" s="19">
        <f>K40+Q40+N40</f>
        <v>68.599999999999994</v>
      </c>
      <c r="T40" s="20" t="str">
        <f>IF(S40&gt;=79.5,"A",IF(S40&gt;=74.5,"B+",IF(S40&gt;=69.5,"B",IF(S40&gt;=64.5,"C+",IF(S40&gt;=59.5,"C",IF(S40&gt;=54.5,"D+",IF(S40&gt;=44.5,"D",IF(S40&lt;44.5,"FAIL"))))))))</f>
        <v>C+</v>
      </c>
    </row>
    <row r="41" spans="1:20" x14ac:dyDescent="0.25">
      <c r="A41" s="44" t="s">
        <v>37</v>
      </c>
      <c r="B41" s="41">
        <v>6053020159</v>
      </c>
      <c r="C41" s="42" t="s">
        <v>156</v>
      </c>
      <c r="D41" s="43" t="s">
        <v>157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35">
        <f>SUM(E41:I41)</f>
        <v>5</v>
      </c>
      <c r="K41" s="27">
        <f>J41/5*20</f>
        <v>20</v>
      </c>
      <c r="L41" s="18"/>
      <c r="M41" s="23">
        <v>15.5</v>
      </c>
      <c r="N41" s="25">
        <f>M41*2</f>
        <v>31</v>
      </c>
      <c r="P41" s="23">
        <v>11</v>
      </c>
      <c r="Q41" s="32">
        <f>P41/25*40</f>
        <v>17.600000000000001</v>
      </c>
      <c r="S41" s="19">
        <f>K41+Q41+N41</f>
        <v>68.599999999999994</v>
      </c>
      <c r="T41" s="20" t="str">
        <f>IF(S41&gt;=79.5,"A",IF(S41&gt;=74.5,"B+",IF(S41&gt;=69.5,"B",IF(S41&gt;=64.5,"C+",IF(S41&gt;=59.5,"C",IF(S41&gt;=54.5,"D+",IF(S41&gt;=44.5,"D",IF(S41&lt;44.5,"FAIL"))))))))</f>
        <v>C+</v>
      </c>
    </row>
    <row r="42" spans="1:20" x14ac:dyDescent="0.25">
      <c r="A42" s="46" t="s">
        <v>38</v>
      </c>
      <c r="B42" s="47">
        <v>5853010055</v>
      </c>
      <c r="C42" s="48" t="s">
        <v>89</v>
      </c>
      <c r="D42" s="49" t="s">
        <v>90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35">
        <f>SUM(E42:I42)</f>
        <v>5</v>
      </c>
      <c r="K42" s="27">
        <f>J42/5*20</f>
        <v>20</v>
      </c>
      <c r="L42" s="18"/>
      <c r="M42" s="23">
        <v>16.5</v>
      </c>
      <c r="N42" s="25">
        <f>M42*2</f>
        <v>33</v>
      </c>
      <c r="P42" s="23">
        <v>21</v>
      </c>
      <c r="Q42" s="32">
        <f>P42/25*40</f>
        <v>33.6</v>
      </c>
      <c r="S42" s="19">
        <f>K42+Q42+N42</f>
        <v>86.6</v>
      </c>
      <c r="T42" s="20" t="str">
        <f>IF(S42&gt;=79.5,"A",IF(S42&gt;=74.5,"B+",IF(S42&gt;=69.5,"B",IF(S42&gt;=64.5,"C+",IF(S42&gt;=59.5,"C",IF(S42&gt;=54.5,"D+",IF(S42&gt;=44.5,"D",IF(S42&lt;44.5,"FAIL"))))))))</f>
        <v>A</v>
      </c>
    </row>
    <row r="43" spans="1:20" x14ac:dyDescent="0.25">
      <c r="A43" s="46" t="s">
        <v>38</v>
      </c>
      <c r="B43" s="47">
        <v>5853520103</v>
      </c>
      <c r="C43" s="48" t="s">
        <v>94</v>
      </c>
      <c r="D43" s="49" t="s">
        <v>95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35">
        <f>SUM(E43:I43)</f>
        <v>5</v>
      </c>
      <c r="K43" s="27">
        <f>J43/5*20</f>
        <v>20</v>
      </c>
      <c r="L43" s="18"/>
      <c r="M43" s="23">
        <v>16.5</v>
      </c>
      <c r="N43" s="25">
        <f>M43*2</f>
        <v>33</v>
      </c>
      <c r="P43" s="23">
        <v>17</v>
      </c>
      <c r="Q43" s="32">
        <f>P43/25*40</f>
        <v>27.200000000000003</v>
      </c>
      <c r="S43" s="19">
        <f>K43+Q43+N43</f>
        <v>80.2</v>
      </c>
      <c r="T43" s="20" t="str">
        <f>IF(S43&gt;=79.5,"A",IF(S43&gt;=74.5,"B+",IF(S43&gt;=69.5,"B",IF(S43&gt;=64.5,"C+",IF(S43&gt;=59.5,"C",IF(S43&gt;=54.5,"D+",IF(S43&gt;=44.5,"D",IF(S43&lt;44.5,"FAIL"))))))))</f>
        <v>A</v>
      </c>
    </row>
    <row r="44" spans="1:20" x14ac:dyDescent="0.25">
      <c r="A44" s="46" t="s">
        <v>38</v>
      </c>
      <c r="B44" s="47">
        <v>5953020012</v>
      </c>
      <c r="C44" s="48" t="s">
        <v>106</v>
      </c>
      <c r="D44" s="49" t="s">
        <v>107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35">
        <f>SUM(E44:I44)</f>
        <v>5</v>
      </c>
      <c r="K44" s="27">
        <f>J44/5*20</f>
        <v>20</v>
      </c>
      <c r="L44" s="18"/>
      <c r="M44" s="23">
        <v>16.5</v>
      </c>
      <c r="N44" s="25">
        <f>M44*2</f>
        <v>33</v>
      </c>
      <c r="P44" s="23">
        <v>20</v>
      </c>
      <c r="Q44" s="32">
        <f>P44/25*40</f>
        <v>32</v>
      </c>
      <c r="S44" s="19">
        <f>K44+Q44+N44</f>
        <v>85</v>
      </c>
      <c r="T44" s="20" t="str">
        <f>IF(S44&gt;=79.5,"A",IF(S44&gt;=74.5,"B+",IF(S44&gt;=69.5,"B",IF(S44&gt;=64.5,"C+",IF(S44&gt;=59.5,"C",IF(S44&gt;=54.5,"D+",IF(S44&gt;=44.5,"D",IF(S44&lt;44.5,"FAIL"))))))))</f>
        <v>A</v>
      </c>
    </row>
    <row r="45" spans="1:20" x14ac:dyDescent="0.25">
      <c r="A45" s="46" t="s">
        <v>38</v>
      </c>
      <c r="B45" s="47">
        <v>5953020152</v>
      </c>
      <c r="C45" s="48" t="s">
        <v>110</v>
      </c>
      <c r="D45" s="49" t="s">
        <v>111</v>
      </c>
      <c r="E45" s="4">
        <v>0</v>
      </c>
      <c r="F45" s="4">
        <v>1</v>
      </c>
      <c r="G45" s="4">
        <v>1</v>
      </c>
      <c r="H45" s="4">
        <v>1</v>
      </c>
      <c r="I45" s="4">
        <v>1</v>
      </c>
      <c r="J45" s="35">
        <f>SUM(E45:I45)</f>
        <v>4</v>
      </c>
      <c r="K45" s="27">
        <f>J45/5*20</f>
        <v>16</v>
      </c>
      <c r="L45" s="18"/>
      <c r="M45" s="23">
        <v>16.5</v>
      </c>
      <c r="N45" s="25">
        <f>M45*2</f>
        <v>33</v>
      </c>
      <c r="P45" s="23">
        <v>15</v>
      </c>
      <c r="Q45" s="32">
        <f>P45/25*40</f>
        <v>24</v>
      </c>
      <c r="S45" s="19">
        <f>K45+Q45+N45</f>
        <v>73</v>
      </c>
      <c r="T45" s="20" t="str">
        <f>IF(S45&gt;=79.5,"A",IF(S45&gt;=74.5,"B+",IF(S45&gt;=69.5,"B",IF(S45&gt;=64.5,"C+",IF(S45&gt;=59.5,"C",IF(S45&gt;=54.5,"D+",IF(S45&gt;=44.5,"D",IF(S45&lt;44.5,"FAIL"))))))))</f>
        <v>B</v>
      </c>
    </row>
    <row r="46" spans="1:20" x14ac:dyDescent="0.25">
      <c r="A46" s="46" t="s">
        <v>38</v>
      </c>
      <c r="B46" s="47">
        <v>5953020210</v>
      </c>
      <c r="C46" s="48" t="s">
        <v>116</v>
      </c>
      <c r="D46" s="49" t="s">
        <v>117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35">
        <f>SUM(E46:I46)</f>
        <v>5</v>
      </c>
      <c r="K46" s="27">
        <f>J46/5*20</f>
        <v>20</v>
      </c>
      <c r="L46" s="18"/>
      <c r="M46" s="23">
        <v>16.5</v>
      </c>
      <c r="N46" s="25">
        <f>M46*2</f>
        <v>33</v>
      </c>
      <c r="P46" s="23">
        <v>17</v>
      </c>
      <c r="Q46" s="32">
        <f>P46/25*40</f>
        <v>27.200000000000003</v>
      </c>
      <c r="S46" s="19">
        <f>K46+Q46+N46</f>
        <v>80.2</v>
      </c>
      <c r="T46" s="20" t="str">
        <f>IF(S46&gt;=79.5,"A",IF(S46&gt;=74.5,"B+",IF(S46&gt;=69.5,"B",IF(S46&gt;=64.5,"C+",IF(S46&gt;=59.5,"C",IF(S46&gt;=54.5,"D+",IF(S46&gt;=44.5,"D",IF(S46&lt;44.5,"FAIL"))))))))</f>
        <v>A</v>
      </c>
    </row>
    <row r="47" spans="1:20" x14ac:dyDescent="0.25">
      <c r="A47" s="44" t="s">
        <v>19</v>
      </c>
      <c r="B47" s="41">
        <v>5953000493</v>
      </c>
      <c r="C47" s="42" t="s">
        <v>96</v>
      </c>
      <c r="D47" s="43" t="s">
        <v>97</v>
      </c>
      <c r="E47" s="4">
        <v>1</v>
      </c>
      <c r="F47" s="4">
        <v>0</v>
      </c>
      <c r="G47" s="4">
        <v>1</v>
      </c>
      <c r="H47" s="4">
        <v>1</v>
      </c>
      <c r="I47" s="4">
        <v>1</v>
      </c>
      <c r="J47" s="35">
        <f>SUM(E47:I47)</f>
        <v>4</v>
      </c>
      <c r="K47" s="27">
        <f>J47/5*20</f>
        <v>16</v>
      </c>
      <c r="L47" s="18"/>
      <c r="M47" s="23">
        <v>13</v>
      </c>
      <c r="N47" s="25">
        <f>M47*2</f>
        <v>26</v>
      </c>
      <c r="P47" s="23">
        <v>15</v>
      </c>
      <c r="Q47" s="32">
        <f>P47/25*40</f>
        <v>24</v>
      </c>
      <c r="S47" s="19">
        <f>K47+Q47+N47</f>
        <v>66</v>
      </c>
      <c r="T47" s="20" t="str">
        <f>IF(S47&gt;=79.5,"A",IF(S47&gt;=74.5,"B+",IF(S47&gt;=69.5,"B",IF(S47&gt;=64.5,"C+",IF(S47&gt;=59.5,"C",IF(S47&gt;=54.5,"D+",IF(S47&gt;=44.5,"D",IF(S47&lt;44.5,"FAIL"))))))))</f>
        <v>C+</v>
      </c>
    </row>
    <row r="48" spans="1:20" x14ac:dyDescent="0.25">
      <c r="A48" s="44" t="s">
        <v>19</v>
      </c>
      <c r="B48" s="41">
        <v>5953020236</v>
      </c>
      <c r="C48" s="42" t="s">
        <v>118</v>
      </c>
      <c r="D48" s="43" t="s">
        <v>119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35">
        <f>SUM(E48:I48)</f>
        <v>5</v>
      </c>
      <c r="K48" s="27">
        <f>J48/5*20</f>
        <v>20</v>
      </c>
      <c r="L48" s="18"/>
      <c r="M48" s="23">
        <v>13</v>
      </c>
      <c r="N48" s="25">
        <f>M48*2</f>
        <v>26</v>
      </c>
      <c r="P48" s="23">
        <v>17</v>
      </c>
      <c r="Q48" s="32">
        <f>P48/25*40</f>
        <v>27.200000000000003</v>
      </c>
      <c r="S48" s="19">
        <f>K48+Q48+N48</f>
        <v>73.2</v>
      </c>
      <c r="T48" s="20" t="str">
        <f>IF(S48&gt;=79.5,"A",IF(S48&gt;=74.5,"B+",IF(S48&gt;=69.5,"B",IF(S48&gt;=64.5,"C+",IF(S48&gt;=59.5,"C",IF(S48&gt;=54.5,"D+",IF(S48&gt;=44.5,"D",IF(S48&lt;44.5,"FAIL"))))))))</f>
        <v>B</v>
      </c>
    </row>
    <row r="49" spans="1:20" x14ac:dyDescent="0.25">
      <c r="A49" s="44" t="s">
        <v>19</v>
      </c>
      <c r="B49" s="41">
        <v>5953520052</v>
      </c>
      <c r="C49" s="42" t="s">
        <v>137</v>
      </c>
      <c r="D49" s="43" t="s">
        <v>138</v>
      </c>
      <c r="E49" s="4">
        <v>1</v>
      </c>
      <c r="F49" s="4">
        <v>1</v>
      </c>
      <c r="G49" s="4">
        <v>0</v>
      </c>
      <c r="H49" s="4">
        <v>1</v>
      </c>
      <c r="I49" s="4">
        <v>1</v>
      </c>
      <c r="J49" s="35">
        <f>SUM(E49:I49)</f>
        <v>4</v>
      </c>
      <c r="K49" s="27">
        <f>J49/5*20</f>
        <v>16</v>
      </c>
      <c r="L49" s="18"/>
      <c r="M49" s="23">
        <v>13</v>
      </c>
      <c r="N49" s="25">
        <f>M49*2</f>
        <v>26</v>
      </c>
      <c r="P49" s="23">
        <v>9</v>
      </c>
      <c r="Q49" s="32">
        <f>P49/25*40</f>
        <v>14.399999999999999</v>
      </c>
      <c r="S49" s="19">
        <f>K49+Q49+N49</f>
        <v>56.4</v>
      </c>
      <c r="T49" s="20" t="str">
        <f>IF(S49&gt;=79.5,"A",IF(S49&gt;=74.5,"B+",IF(S49&gt;=69.5,"B",IF(S49&gt;=64.5,"C+",IF(S49&gt;=59.5,"C",IF(S49&gt;=54.5,"D+",IF(S49&gt;=44.5,"D",IF(S49&lt;44.5,"FAIL"))))))))</f>
        <v>D+</v>
      </c>
    </row>
    <row r="50" spans="1:20" x14ac:dyDescent="0.25">
      <c r="A50" s="44" t="s">
        <v>19</v>
      </c>
      <c r="B50" s="41">
        <v>5953520110</v>
      </c>
      <c r="C50" s="42" t="s">
        <v>139</v>
      </c>
      <c r="D50" s="43" t="s">
        <v>140</v>
      </c>
      <c r="E50" s="4">
        <v>1</v>
      </c>
      <c r="F50" s="4">
        <v>1</v>
      </c>
      <c r="G50" s="4">
        <v>0</v>
      </c>
      <c r="H50" s="4">
        <v>1</v>
      </c>
      <c r="I50" s="4">
        <v>1</v>
      </c>
      <c r="J50" s="35">
        <f>SUM(E50:I50)</f>
        <v>4</v>
      </c>
      <c r="K50" s="27">
        <f>J50/5*20</f>
        <v>16</v>
      </c>
      <c r="L50" s="18"/>
      <c r="M50" s="23">
        <v>13</v>
      </c>
      <c r="N50" s="25">
        <f>M50*2</f>
        <v>26</v>
      </c>
      <c r="P50" s="23">
        <v>17</v>
      </c>
      <c r="Q50" s="32">
        <f>P50/25*40</f>
        <v>27.200000000000003</v>
      </c>
      <c r="S50" s="19">
        <f>K50+Q50+N50</f>
        <v>69.2</v>
      </c>
      <c r="T50" s="20" t="str">
        <f>IF(S50&gt;=79.5,"A",IF(S50&gt;=74.5,"B+",IF(S50&gt;=69.5,"B",IF(S50&gt;=64.5,"C+",IF(S50&gt;=59.5,"C",IF(S50&gt;=54.5,"D+",IF(S50&gt;=44.5,"D",IF(S50&lt;44.5,"FAIL"))))))))</f>
        <v>C+</v>
      </c>
    </row>
    <row r="51" spans="1:20" x14ac:dyDescent="0.25">
      <c r="A51" s="46" t="s">
        <v>39</v>
      </c>
      <c r="B51" s="47">
        <v>5953020186</v>
      </c>
      <c r="C51" s="48" t="s">
        <v>114</v>
      </c>
      <c r="D51" s="49" t="s">
        <v>115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35">
        <f>SUM(E51:I51)</f>
        <v>5</v>
      </c>
      <c r="K51" s="27">
        <f>J51/5*20</f>
        <v>20</v>
      </c>
      <c r="L51" s="18"/>
      <c r="M51" s="23">
        <v>17</v>
      </c>
      <c r="N51" s="25">
        <f>M51*2</f>
        <v>34</v>
      </c>
      <c r="P51" s="23">
        <v>15</v>
      </c>
      <c r="Q51" s="32">
        <f>P51/25*40</f>
        <v>24</v>
      </c>
      <c r="S51" s="19">
        <f>K51+Q51+N51</f>
        <v>78</v>
      </c>
      <c r="T51" s="20" t="str">
        <f>IF(S51&gt;=79.5,"A",IF(S51&gt;=74.5,"B+",IF(S51&gt;=69.5,"B",IF(S51&gt;=64.5,"C+",IF(S51&gt;=59.5,"C",IF(S51&gt;=54.5,"D+",IF(S51&gt;=44.5,"D",IF(S51&lt;44.5,"FAIL"))))))))</f>
        <v>B+</v>
      </c>
    </row>
    <row r="52" spans="1:20" x14ac:dyDescent="0.25">
      <c r="A52" s="46" t="s">
        <v>39</v>
      </c>
      <c r="B52" s="47">
        <v>5953020285</v>
      </c>
      <c r="C52" s="48" t="s">
        <v>62</v>
      </c>
      <c r="D52" s="49" t="s">
        <v>63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35">
        <f>SUM(E52:I52)</f>
        <v>5</v>
      </c>
      <c r="K52" s="27">
        <f>J52/5*20</f>
        <v>20</v>
      </c>
      <c r="L52" s="18"/>
      <c r="M52" s="23">
        <v>17</v>
      </c>
      <c r="N52" s="25">
        <f>M52*2</f>
        <v>34</v>
      </c>
      <c r="P52" s="23">
        <v>14</v>
      </c>
      <c r="Q52" s="32">
        <f>P52/25*40</f>
        <v>22.400000000000002</v>
      </c>
      <c r="S52" s="19">
        <f>K52+Q52+N52</f>
        <v>76.400000000000006</v>
      </c>
      <c r="T52" s="20" t="str">
        <f>IF(S52&gt;=79.5,"A",IF(S52&gt;=74.5,"B+",IF(S52&gt;=69.5,"B",IF(S52&gt;=64.5,"C+",IF(S52&gt;=59.5,"C",IF(S52&gt;=54.5,"D+",IF(S52&gt;=44.5,"D",IF(S52&lt;44.5,"FAIL"))))))))</f>
        <v>B+</v>
      </c>
    </row>
    <row r="53" spans="1:20" x14ac:dyDescent="0.25">
      <c r="A53" s="46" t="s">
        <v>39</v>
      </c>
      <c r="B53" s="47">
        <v>5953020467</v>
      </c>
      <c r="C53" s="48" t="s">
        <v>128</v>
      </c>
      <c r="D53" s="49" t="s">
        <v>129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35">
        <f>SUM(E53:I53)</f>
        <v>5</v>
      </c>
      <c r="K53" s="27">
        <f>J53/5*20</f>
        <v>20</v>
      </c>
      <c r="L53" s="18"/>
      <c r="M53" s="23">
        <v>17</v>
      </c>
      <c r="N53" s="25">
        <f>M53*2</f>
        <v>34</v>
      </c>
      <c r="P53" s="23">
        <v>14</v>
      </c>
      <c r="Q53" s="32">
        <f>P53/25*40</f>
        <v>22.400000000000002</v>
      </c>
      <c r="S53" s="19">
        <f>K53+Q53+N53</f>
        <v>76.400000000000006</v>
      </c>
      <c r="T53" s="20" t="str">
        <f>IF(S53&gt;=79.5,"A",IF(S53&gt;=74.5,"B+",IF(S53&gt;=69.5,"B",IF(S53&gt;=64.5,"C+",IF(S53&gt;=59.5,"C",IF(S53&gt;=54.5,"D+",IF(S53&gt;=44.5,"D",IF(S53&lt;44.5,"FAIL"))))))))</f>
        <v>B+</v>
      </c>
    </row>
    <row r="54" spans="1:20" x14ac:dyDescent="0.25">
      <c r="A54" s="46" t="s">
        <v>39</v>
      </c>
      <c r="B54" s="47">
        <v>5953020525</v>
      </c>
      <c r="C54" s="48" t="s">
        <v>131</v>
      </c>
      <c r="D54" s="49" t="s">
        <v>132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35">
        <f>SUM(E54:I54)</f>
        <v>5</v>
      </c>
      <c r="K54" s="27">
        <f>J54/5*20</f>
        <v>20</v>
      </c>
      <c r="L54" s="18"/>
      <c r="M54" s="23">
        <v>17</v>
      </c>
      <c r="N54" s="25">
        <f>M54*2</f>
        <v>34</v>
      </c>
      <c r="P54" s="23">
        <v>11</v>
      </c>
      <c r="Q54" s="32">
        <f>P54/25*40</f>
        <v>17.600000000000001</v>
      </c>
      <c r="S54" s="19">
        <f>K54+Q54+N54</f>
        <v>71.599999999999994</v>
      </c>
      <c r="T54" s="20" t="str">
        <f>IF(S54&gt;=79.5,"A",IF(S54&gt;=74.5,"B+",IF(S54&gt;=69.5,"B",IF(S54&gt;=64.5,"C+",IF(S54&gt;=59.5,"C",IF(S54&gt;=54.5,"D+",IF(S54&gt;=44.5,"D",IF(S54&lt;44.5,"FAIL"))))))))</f>
        <v>B</v>
      </c>
    </row>
    <row r="55" spans="1:20" x14ac:dyDescent="0.25">
      <c r="A55" s="44" t="s">
        <v>72</v>
      </c>
      <c r="B55" s="41">
        <v>5853022191</v>
      </c>
      <c r="C55" s="42" t="s">
        <v>59</v>
      </c>
      <c r="D55" s="43" t="s">
        <v>93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35">
        <f>SUM(E55:I55)</f>
        <v>5</v>
      </c>
      <c r="K55" s="27">
        <f>J55/5*20</f>
        <v>20</v>
      </c>
      <c r="L55" s="18"/>
      <c r="M55" s="23">
        <v>11.5</v>
      </c>
      <c r="N55" s="25">
        <f>M55*2</f>
        <v>23</v>
      </c>
      <c r="P55" s="23">
        <v>15</v>
      </c>
      <c r="Q55" s="32">
        <f>P55/25*40</f>
        <v>24</v>
      </c>
      <c r="S55" s="19">
        <f>K55+Q55+N55</f>
        <v>67</v>
      </c>
      <c r="T55" s="20" t="str">
        <f>IF(S55&gt;=79.5,"A",IF(S55&gt;=74.5,"B+",IF(S55&gt;=69.5,"B",IF(S55&gt;=64.5,"C+",IF(S55&gt;=59.5,"C",IF(S55&gt;=54.5,"D+",IF(S55&gt;=44.5,"D",IF(S55&lt;44.5,"FAIL"))))))))</f>
        <v>C+</v>
      </c>
    </row>
    <row r="56" spans="1:20" x14ac:dyDescent="0.25">
      <c r="A56" s="44" t="s">
        <v>72</v>
      </c>
      <c r="B56" s="41">
        <v>5953020293</v>
      </c>
      <c r="C56" s="42" t="s">
        <v>120</v>
      </c>
      <c r="D56" s="43" t="s">
        <v>121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35">
        <f>SUM(E56:I56)</f>
        <v>5</v>
      </c>
      <c r="K56" s="27">
        <f>J56/5*20</f>
        <v>20</v>
      </c>
      <c r="L56" s="18"/>
      <c r="M56" s="23">
        <v>11.5</v>
      </c>
      <c r="N56" s="25">
        <f>M56*2</f>
        <v>23</v>
      </c>
      <c r="P56" s="23">
        <v>15</v>
      </c>
      <c r="Q56" s="32">
        <f>P56/25*40</f>
        <v>24</v>
      </c>
      <c r="S56" s="19">
        <f>K56+Q56+N56</f>
        <v>67</v>
      </c>
      <c r="T56" s="20" t="str">
        <f>IF(S56&gt;=79.5,"A",IF(S56&gt;=74.5,"B+",IF(S56&gt;=69.5,"B",IF(S56&gt;=64.5,"C+",IF(S56&gt;=59.5,"C",IF(S56&gt;=54.5,"D+",IF(S56&gt;=44.5,"D",IF(S56&lt;44.5,"FAIL"))))))))</f>
        <v>C+</v>
      </c>
    </row>
    <row r="57" spans="1:20" x14ac:dyDescent="0.25">
      <c r="A57" s="44" t="s">
        <v>72</v>
      </c>
      <c r="B57" s="41">
        <v>6053000037</v>
      </c>
      <c r="C57" s="42" t="s">
        <v>141</v>
      </c>
      <c r="D57" s="43" t="s">
        <v>142</v>
      </c>
      <c r="E57" s="4">
        <v>1</v>
      </c>
      <c r="F57" s="4">
        <v>1</v>
      </c>
      <c r="G57" s="4">
        <v>0</v>
      </c>
      <c r="H57" s="4">
        <v>1</v>
      </c>
      <c r="I57" s="4">
        <v>1</v>
      </c>
      <c r="J57" s="35">
        <f>SUM(E57:I57)</f>
        <v>4</v>
      </c>
      <c r="K57" s="27">
        <f>J57/5*20</f>
        <v>16</v>
      </c>
      <c r="L57" s="18"/>
      <c r="M57" s="23">
        <v>11.5</v>
      </c>
      <c r="N57" s="25">
        <f>M57*2</f>
        <v>23</v>
      </c>
      <c r="P57" s="23">
        <v>13</v>
      </c>
      <c r="Q57" s="32">
        <f>P57/25*40</f>
        <v>20.8</v>
      </c>
      <c r="S57" s="19">
        <f>K57+Q57+N57</f>
        <v>59.8</v>
      </c>
      <c r="T57" s="20" t="str">
        <f>IF(S57&gt;=79.5,"A",IF(S57&gt;=74.5,"B+",IF(S57&gt;=69.5,"B",IF(S57&gt;=64.5,"C+",IF(S57&gt;=59.5,"C",IF(S57&gt;=54.5,"D+",IF(S57&gt;=44.5,"D",IF(S57&lt;44.5,"FAIL"))))))))</f>
        <v>C</v>
      </c>
    </row>
    <row r="58" spans="1:20" x14ac:dyDescent="0.25">
      <c r="A58" s="44" t="s">
        <v>72</v>
      </c>
      <c r="B58" s="41">
        <v>6053000045</v>
      </c>
      <c r="C58" s="42" t="s">
        <v>143</v>
      </c>
      <c r="D58" s="43" t="s">
        <v>144</v>
      </c>
      <c r="E58" s="4">
        <v>1</v>
      </c>
      <c r="F58" s="4">
        <v>1</v>
      </c>
      <c r="G58" s="4">
        <v>0</v>
      </c>
      <c r="H58" s="4">
        <v>1</v>
      </c>
      <c r="I58" s="4">
        <v>1</v>
      </c>
      <c r="J58" s="35">
        <f>SUM(E58:I58)</f>
        <v>4</v>
      </c>
      <c r="K58" s="27">
        <f>J58/5*20</f>
        <v>16</v>
      </c>
      <c r="L58" s="18"/>
      <c r="M58" s="23">
        <v>11.5</v>
      </c>
      <c r="N58" s="25">
        <f>M58*2</f>
        <v>23</v>
      </c>
      <c r="P58" s="23">
        <v>11</v>
      </c>
      <c r="Q58" s="32">
        <f>P58/25*40</f>
        <v>17.600000000000001</v>
      </c>
      <c r="S58" s="19">
        <f>K58+Q58+N58</f>
        <v>56.6</v>
      </c>
      <c r="T58" s="20" t="str">
        <f>IF(S58&gt;=79.5,"A",IF(S58&gt;=74.5,"B+",IF(S58&gt;=69.5,"B",IF(S58&gt;=64.5,"C+",IF(S58&gt;=59.5,"C",IF(S58&gt;=54.5,"D+",IF(S58&gt;=44.5,"D",IF(S58&lt;44.5,"FAIL"))))))))</f>
        <v>D+</v>
      </c>
    </row>
    <row r="59" spans="1:20" x14ac:dyDescent="0.25">
      <c r="A59" s="46" t="s">
        <v>71</v>
      </c>
      <c r="B59" s="47">
        <v>5853020146</v>
      </c>
      <c r="C59" s="48" t="s">
        <v>43</v>
      </c>
      <c r="D59" s="49" t="s">
        <v>44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35">
        <f>SUM(E59:I59)</f>
        <v>5</v>
      </c>
      <c r="K59" s="27">
        <f>J59/5*20</f>
        <v>20</v>
      </c>
      <c r="L59" s="18"/>
      <c r="M59" s="23">
        <v>17</v>
      </c>
      <c r="N59" s="25">
        <f>M59*2</f>
        <v>34</v>
      </c>
      <c r="P59" s="23">
        <v>16</v>
      </c>
      <c r="Q59" s="32">
        <f>P59/25*40</f>
        <v>25.6</v>
      </c>
      <c r="S59" s="19">
        <f>K59+Q59+N59</f>
        <v>79.599999999999994</v>
      </c>
      <c r="T59" s="20" t="str">
        <f>IF(S59&gt;=79.5,"A",IF(S59&gt;=74.5,"B+",IF(S59&gt;=69.5,"B",IF(S59&gt;=64.5,"C+",IF(S59&gt;=59.5,"C",IF(S59&gt;=54.5,"D+",IF(S59&gt;=44.5,"D",IF(S59&lt;44.5,"FAIL"))))))))</f>
        <v>A</v>
      </c>
    </row>
    <row r="60" spans="1:20" x14ac:dyDescent="0.25">
      <c r="A60" s="46" t="s">
        <v>71</v>
      </c>
      <c r="B60" s="47">
        <v>5853020526</v>
      </c>
      <c r="C60" s="48" t="s">
        <v>55</v>
      </c>
      <c r="D60" s="49" t="s">
        <v>56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35">
        <f>SUM(E60:I60)</f>
        <v>5</v>
      </c>
      <c r="K60" s="27">
        <f>J60/5*20</f>
        <v>20</v>
      </c>
      <c r="L60" s="18"/>
      <c r="M60" s="23">
        <v>17</v>
      </c>
      <c r="N60" s="25">
        <f>M60*2</f>
        <v>34</v>
      </c>
      <c r="P60" s="23">
        <v>10</v>
      </c>
      <c r="Q60" s="32">
        <f>P60/25*40</f>
        <v>16</v>
      </c>
      <c r="S60" s="19">
        <f>K60+Q60+N60</f>
        <v>70</v>
      </c>
      <c r="T60" s="20" t="str">
        <f>IF(S60&gt;=79.5,"A",IF(S60&gt;=74.5,"B+",IF(S60&gt;=69.5,"B",IF(S60&gt;=64.5,"C+",IF(S60&gt;=59.5,"C",IF(S60&gt;=54.5,"D+",IF(S60&gt;=44.5,"D",IF(S60&lt;44.5,"FAIL"))))))))</f>
        <v>B</v>
      </c>
    </row>
    <row r="61" spans="1:20" x14ac:dyDescent="0.25">
      <c r="A61" s="46" t="s">
        <v>71</v>
      </c>
      <c r="B61" s="47">
        <v>5853020567</v>
      </c>
      <c r="C61" s="48" t="s">
        <v>57</v>
      </c>
      <c r="D61" s="49" t="s">
        <v>58</v>
      </c>
      <c r="E61" s="4">
        <v>1</v>
      </c>
      <c r="F61" s="4">
        <v>0</v>
      </c>
      <c r="G61" s="4">
        <v>1</v>
      </c>
      <c r="H61" s="4">
        <v>1</v>
      </c>
      <c r="I61" s="4">
        <v>1</v>
      </c>
      <c r="J61" s="35">
        <f>SUM(E61:I61)</f>
        <v>4</v>
      </c>
      <c r="K61" s="27">
        <f>J61/5*20</f>
        <v>16</v>
      </c>
      <c r="L61" s="18"/>
      <c r="M61" s="23">
        <v>17</v>
      </c>
      <c r="N61" s="25">
        <f>M61*2</f>
        <v>34</v>
      </c>
      <c r="P61" s="23">
        <v>12</v>
      </c>
      <c r="Q61" s="32">
        <f>P61/25*40</f>
        <v>19.2</v>
      </c>
      <c r="S61" s="19">
        <f>K61+Q61+N61</f>
        <v>69.2</v>
      </c>
      <c r="T61" s="20" t="str">
        <f>IF(S61&gt;=79.5,"A",IF(S61&gt;=74.5,"B+",IF(S61&gt;=69.5,"B",IF(S61&gt;=64.5,"C+",IF(S61&gt;=59.5,"C",IF(S61&gt;=54.5,"D+",IF(S61&gt;=44.5,"D",IF(S61&lt;44.5,"FAIL"))))))))</f>
        <v>C+</v>
      </c>
    </row>
    <row r="62" spans="1:20" x14ac:dyDescent="0.25">
      <c r="A62" s="46" t="s">
        <v>71</v>
      </c>
      <c r="B62" s="47">
        <v>5953020137</v>
      </c>
      <c r="C62" s="48" t="s">
        <v>60</v>
      </c>
      <c r="D62" s="49" t="s">
        <v>61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35">
        <f>SUM(E62:I62)</f>
        <v>5</v>
      </c>
      <c r="K62" s="27">
        <f>J62/5*20</f>
        <v>20</v>
      </c>
      <c r="L62" s="18"/>
      <c r="M62" s="23">
        <v>17</v>
      </c>
      <c r="N62" s="25">
        <f>M62*2</f>
        <v>34</v>
      </c>
      <c r="P62" s="23">
        <v>17</v>
      </c>
      <c r="Q62" s="32">
        <f>P62/25*40</f>
        <v>27.200000000000003</v>
      </c>
      <c r="S62" s="19">
        <f>K62+Q62+N62</f>
        <v>81.2</v>
      </c>
      <c r="T62" s="20" t="str">
        <f>IF(S62&gt;=79.5,"A",IF(S62&gt;=74.5,"B+",IF(S62&gt;=69.5,"B",IF(S62&gt;=64.5,"C+",IF(S62&gt;=59.5,"C",IF(S62&gt;=54.5,"D+",IF(S62&gt;=44.5,"D",IF(S62&lt;44.5,"FAIL"))))))))</f>
        <v>A</v>
      </c>
    </row>
    <row r="63" spans="1:20" x14ac:dyDescent="0.25">
      <c r="A63" s="46" t="s">
        <v>71</v>
      </c>
      <c r="B63" s="47">
        <v>5953020368</v>
      </c>
      <c r="C63" s="48" t="s">
        <v>124</v>
      </c>
      <c r="D63" s="49" t="s">
        <v>125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35">
        <f>SUM(E63:I63)</f>
        <v>5</v>
      </c>
      <c r="K63" s="27">
        <f>J63/5*20</f>
        <v>20</v>
      </c>
      <c r="L63" s="18"/>
      <c r="M63" s="23">
        <v>17</v>
      </c>
      <c r="N63" s="25">
        <f>M63*2</f>
        <v>34</v>
      </c>
      <c r="P63" s="23">
        <v>9</v>
      </c>
      <c r="Q63" s="32">
        <f>P63/25*40</f>
        <v>14.399999999999999</v>
      </c>
      <c r="S63" s="19">
        <f>K63+Q63+N63</f>
        <v>68.400000000000006</v>
      </c>
      <c r="T63" s="20" t="str">
        <f>IF(S63&gt;=79.5,"A",IF(S63&gt;=74.5,"B+",IF(S63&gt;=69.5,"B",IF(S63&gt;=64.5,"C+",IF(S63&gt;=59.5,"C",IF(S63&gt;=54.5,"D+",IF(S63&gt;=44.5,"D",IF(S63&lt;44.5,"FAIL"))))))))</f>
        <v>C+</v>
      </c>
    </row>
    <row r="64" spans="1:20" x14ac:dyDescent="0.25">
      <c r="A64" s="46" t="s">
        <v>71</v>
      </c>
      <c r="B64" s="47">
        <v>5953020475</v>
      </c>
      <c r="C64" s="48" t="s">
        <v>68</v>
      </c>
      <c r="D64" s="49" t="s">
        <v>130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35">
        <f>SUM(E64:I64)</f>
        <v>5</v>
      </c>
      <c r="K64" s="27">
        <f>J64/5*20</f>
        <v>20</v>
      </c>
      <c r="L64" s="18"/>
      <c r="M64" s="23">
        <v>17</v>
      </c>
      <c r="N64" s="25">
        <f>M64*2</f>
        <v>34</v>
      </c>
      <c r="P64" s="23">
        <v>10</v>
      </c>
      <c r="Q64" s="32">
        <f>P64/25*40</f>
        <v>16</v>
      </c>
      <c r="S64" s="19">
        <f>K64+Q64+N64</f>
        <v>70</v>
      </c>
      <c r="T64" s="20" t="str">
        <f>IF(S64&gt;=79.5,"A",IF(S64&gt;=74.5,"B+",IF(S64&gt;=69.5,"B",IF(S64&gt;=64.5,"C+",IF(S64&gt;=59.5,"C",IF(S64&gt;=54.5,"D+",IF(S64&gt;=44.5,"D",IF(S64&lt;44.5,"FAIL"))))))))</f>
        <v>B</v>
      </c>
    </row>
    <row r="65" spans="1:20" x14ac:dyDescent="0.25">
      <c r="A65" s="44" t="s">
        <v>172</v>
      </c>
      <c r="B65" s="41">
        <v>5653520162</v>
      </c>
      <c r="C65" s="42" t="s">
        <v>31</v>
      </c>
      <c r="D65" s="43" t="s">
        <v>32</v>
      </c>
      <c r="E65" s="4">
        <v>1</v>
      </c>
      <c r="F65" s="4">
        <v>1</v>
      </c>
      <c r="G65" s="4">
        <v>0</v>
      </c>
      <c r="H65" s="4">
        <v>0</v>
      </c>
      <c r="I65" s="4">
        <v>1</v>
      </c>
      <c r="J65" s="35">
        <f>SUM(E65:I65)</f>
        <v>3</v>
      </c>
      <c r="K65" s="27">
        <f>J65/5*20</f>
        <v>12</v>
      </c>
      <c r="L65" s="18"/>
      <c r="M65" s="23">
        <v>0</v>
      </c>
      <c r="N65" s="25">
        <f>M65*2</f>
        <v>0</v>
      </c>
      <c r="P65" s="23">
        <v>9</v>
      </c>
      <c r="Q65" s="32">
        <f>P65/25*40</f>
        <v>14.399999999999999</v>
      </c>
      <c r="S65" s="19">
        <f>K65+Q65+N65</f>
        <v>26.4</v>
      </c>
      <c r="T65" s="20" t="str">
        <f>IF(S65&gt;=79.5,"A",IF(S65&gt;=74.5,"B+",IF(S65&gt;=69.5,"B",IF(S65&gt;=64.5,"C+",IF(S65&gt;=59.5,"C",IF(S65&gt;=54.5,"D+",IF(S65&gt;=44.5,"D",IF(S65&lt;44.5,"FAIL"))))))))</f>
        <v>FAIL</v>
      </c>
    </row>
    <row r="66" spans="1:20" x14ac:dyDescent="0.25">
      <c r="A66" s="44" t="s">
        <v>172</v>
      </c>
      <c r="B66" s="41">
        <v>5753010338</v>
      </c>
      <c r="C66" s="42" t="s">
        <v>83</v>
      </c>
      <c r="D66" s="43" t="s">
        <v>84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35">
        <f>SUM(E66:I66)</f>
        <v>5</v>
      </c>
      <c r="K66" s="27">
        <f>J66/5*20</f>
        <v>20</v>
      </c>
      <c r="L66" s="18"/>
      <c r="M66" s="23">
        <v>10</v>
      </c>
      <c r="N66" s="25">
        <f>M66*2</f>
        <v>20</v>
      </c>
      <c r="P66" s="23">
        <v>15</v>
      </c>
      <c r="Q66" s="32">
        <f>P66/25*40</f>
        <v>24</v>
      </c>
      <c r="S66" s="19">
        <f>K66+Q66+N66</f>
        <v>64</v>
      </c>
      <c r="T66" s="20" t="str">
        <f>IF(S66&gt;=79.5,"A",IF(S66&gt;=74.5,"B+",IF(S66&gt;=69.5,"B",IF(S66&gt;=64.5,"C+",IF(S66&gt;=59.5,"C",IF(S66&gt;=54.5,"D+",IF(S66&gt;=44.5,"D",IF(S66&lt;44.5,"FAIL"))))))))</f>
        <v>C</v>
      </c>
    </row>
    <row r="67" spans="1:20" x14ac:dyDescent="0.25">
      <c r="A67" s="44" t="s">
        <v>172</v>
      </c>
      <c r="B67" s="41">
        <v>5853020518</v>
      </c>
      <c r="C67" s="42" t="s">
        <v>53</v>
      </c>
      <c r="D67" s="43" t="s">
        <v>54</v>
      </c>
      <c r="E67" s="4">
        <v>1</v>
      </c>
      <c r="F67" s="4">
        <v>1</v>
      </c>
      <c r="G67" s="4">
        <v>0</v>
      </c>
      <c r="H67" s="4">
        <v>0</v>
      </c>
      <c r="I67" s="4">
        <v>1</v>
      </c>
      <c r="J67" s="35">
        <f>SUM(E67:I67)</f>
        <v>3</v>
      </c>
      <c r="K67" s="27">
        <f>J67/5*20</f>
        <v>12</v>
      </c>
      <c r="L67" s="18"/>
      <c r="M67" s="23">
        <v>0</v>
      </c>
      <c r="N67" s="25">
        <f>M67*2</f>
        <v>0</v>
      </c>
      <c r="P67" s="23">
        <v>9</v>
      </c>
      <c r="Q67" s="32">
        <f>P67/25*40</f>
        <v>14.399999999999999</v>
      </c>
      <c r="S67" s="19">
        <f>K67+Q67+N67</f>
        <v>26.4</v>
      </c>
      <c r="T67" s="20" t="str">
        <f>IF(S67&gt;=79.5,"A",IF(S67&gt;=74.5,"B+",IF(S67&gt;=69.5,"B",IF(S67&gt;=64.5,"C+",IF(S67&gt;=59.5,"C",IF(S67&gt;=54.5,"D+",IF(S67&gt;=44.5,"D",IF(S67&lt;44.5,"FAIL"))))))))</f>
        <v>FAIL</v>
      </c>
    </row>
    <row r="68" spans="1:20" x14ac:dyDescent="0.25">
      <c r="A68" s="44" t="s">
        <v>172</v>
      </c>
      <c r="B68" s="41">
        <v>5953090056</v>
      </c>
      <c r="C68" s="42" t="s">
        <v>133</v>
      </c>
      <c r="D68" s="43" t="s">
        <v>134</v>
      </c>
      <c r="E68" s="4">
        <v>0</v>
      </c>
      <c r="F68" s="4">
        <v>0</v>
      </c>
      <c r="G68" s="4">
        <v>1</v>
      </c>
      <c r="H68" s="4">
        <v>0</v>
      </c>
      <c r="I68" s="4">
        <v>1</v>
      </c>
      <c r="J68" s="35">
        <f>SUM(E68:I68)</f>
        <v>2</v>
      </c>
      <c r="K68" s="27">
        <f>J68/5*20</f>
        <v>8</v>
      </c>
      <c r="L68" s="18"/>
      <c r="M68" s="23">
        <v>0</v>
      </c>
      <c r="N68" s="25">
        <f>M68*2</f>
        <v>0</v>
      </c>
      <c r="P68" s="23">
        <v>8</v>
      </c>
      <c r="Q68" s="32">
        <f>P68/25*40</f>
        <v>12.8</v>
      </c>
      <c r="S68" s="19">
        <f>K68+Q68+N68</f>
        <v>20.8</v>
      </c>
      <c r="T68" s="20" t="str">
        <f>IF(S68&gt;=79.5,"A",IF(S68&gt;=74.5,"B+",IF(S68&gt;=69.5,"B",IF(S68&gt;=64.5,"C+",IF(S68&gt;=59.5,"C",IF(S68&gt;=54.5,"D+",IF(S68&gt;=44.5,"D",IF(S68&lt;44.5,"FAIL"))))))))</f>
        <v>FAIL</v>
      </c>
    </row>
    <row r="69" spans="1:20" x14ac:dyDescent="0.25">
      <c r="A69" s="46" t="s">
        <v>173</v>
      </c>
      <c r="B69" s="47">
        <v>5853020112</v>
      </c>
      <c r="C69" s="48" t="s">
        <v>41</v>
      </c>
      <c r="D69" s="49" t="s">
        <v>42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35">
        <f>SUM(E69:I69)</f>
        <v>5</v>
      </c>
      <c r="K69" s="27">
        <f>J69/5*20</f>
        <v>20</v>
      </c>
      <c r="L69" s="18"/>
      <c r="M69" s="23">
        <v>11.5</v>
      </c>
      <c r="N69" s="25">
        <f>M69*2</f>
        <v>23</v>
      </c>
      <c r="P69" s="23">
        <v>15</v>
      </c>
      <c r="Q69" s="32">
        <f>P69/25*40</f>
        <v>24</v>
      </c>
      <c r="S69" s="19">
        <f>K69+Q69+N69</f>
        <v>67</v>
      </c>
      <c r="T69" s="20" t="str">
        <f>IF(S69&gt;=79.5,"A",IF(S69&gt;=74.5,"B+",IF(S69&gt;=69.5,"B",IF(S69&gt;=64.5,"C+",IF(S69&gt;=59.5,"C",IF(S69&gt;=54.5,"D+",IF(S69&gt;=44.5,"D",IF(S69&lt;44.5,"FAIL"))))))))</f>
        <v>C+</v>
      </c>
    </row>
    <row r="70" spans="1:20" x14ac:dyDescent="0.25">
      <c r="A70" s="46" t="s">
        <v>173</v>
      </c>
      <c r="B70" s="47">
        <v>5853020179</v>
      </c>
      <c r="C70" s="48" t="s">
        <v>45</v>
      </c>
      <c r="D70" s="49" t="s">
        <v>46</v>
      </c>
      <c r="E70" s="4">
        <v>1</v>
      </c>
      <c r="F70" s="4">
        <v>1</v>
      </c>
      <c r="G70" s="4">
        <v>1</v>
      </c>
      <c r="H70" s="4">
        <v>0</v>
      </c>
      <c r="I70" s="4">
        <v>1</v>
      </c>
      <c r="J70" s="35">
        <f>SUM(E70:I70)</f>
        <v>4</v>
      </c>
      <c r="K70" s="27">
        <f>J70/5*20</f>
        <v>16</v>
      </c>
      <c r="L70" s="18"/>
      <c r="M70" s="23">
        <v>11.5</v>
      </c>
      <c r="N70" s="25">
        <f>M70*2</f>
        <v>23</v>
      </c>
      <c r="P70" s="23">
        <v>20</v>
      </c>
      <c r="Q70" s="32">
        <f>P70/25*40</f>
        <v>32</v>
      </c>
      <c r="S70" s="19">
        <f>K70+Q70+N70</f>
        <v>71</v>
      </c>
      <c r="T70" s="20" t="str">
        <f>IF(S70&gt;=79.5,"A",IF(S70&gt;=74.5,"B+",IF(S70&gt;=69.5,"B",IF(S70&gt;=64.5,"C+",IF(S70&gt;=59.5,"C",IF(S70&gt;=54.5,"D+",IF(S70&gt;=44.5,"D",IF(S70&lt;44.5,"FAIL"))))))))</f>
        <v>B</v>
      </c>
    </row>
    <row r="71" spans="1:20" x14ac:dyDescent="0.25">
      <c r="A71" s="46" t="s">
        <v>173</v>
      </c>
      <c r="B71" s="47">
        <v>5853020245</v>
      </c>
      <c r="C71" s="48" t="s">
        <v>47</v>
      </c>
      <c r="D71" s="49" t="s">
        <v>48</v>
      </c>
      <c r="E71" s="4">
        <v>1</v>
      </c>
      <c r="F71" s="4">
        <v>1</v>
      </c>
      <c r="G71" s="4">
        <v>1</v>
      </c>
      <c r="H71" s="4">
        <v>0</v>
      </c>
      <c r="I71" s="4">
        <v>1</v>
      </c>
      <c r="J71" s="35">
        <f>SUM(E71:I71)</f>
        <v>4</v>
      </c>
      <c r="K71" s="27">
        <f>J71/5*20</f>
        <v>16</v>
      </c>
      <c r="L71" s="18"/>
      <c r="M71" s="23">
        <v>11.5</v>
      </c>
      <c r="N71" s="25">
        <f>M71*2</f>
        <v>23</v>
      </c>
      <c r="P71" s="23">
        <v>18</v>
      </c>
      <c r="Q71" s="32">
        <f>P71/25*40</f>
        <v>28.799999999999997</v>
      </c>
      <c r="S71" s="19">
        <f>K71+Q71+N71</f>
        <v>67.8</v>
      </c>
      <c r="T71" s="20" t="str">
        <f>IF(S71&gt;=79.5,"A",IF(S71&gt;=74.5,"B+",IF(S71&gt;=69.5,"B",IF(S71&gt;=64.5,"C+",IF(S71&gt;=59.5,"C",IF(S71&gt;=54.5,"D+",IF(S71&gt;=44.5,"D",IF(S71&lt;44.5,"FAIL"))))))))</f>
        <v>C+</v>
      </c>
    </row>
    <row r="72" spans="1:20" x14ac:dyDescent="0.25">
      <c r="A72" s="46" t="s">
        <v>173</v>
      </c>
      <c r="B72" s="47">
        <v>5853020484</v>
      </c>
      <c r="C72" s="48" t="s">
        <v>49</v>
      </c>
      <c r="D72" s="49" t="s">
        <v>50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35">
        <f>SUM(E72:I72)</f>
        <v>5</v>
      </c>
      <c r="K72" s="27">
        <f>J72/5*20</f>
        <v>20</v>
      </c>
      <c r="L72" s="18"/>
      <c r="M72" s="23">
        <v>11.5</v>
      </c>
      <c r="N72" s="25">
        <f>M72*2</f>
        <v>23</v>
      </c>
      <c r="P72" s="23">
        <v>13</v>
      </c>
      <c r="Q72" s="32">
        <f>P72/25*40</f>
        <v>20.8</v>
      </c>
      <c r="S72" s="19">
        <f>K72+Q72+N72</f>
        <v>63.8</v>
      </c>
      <c r="T72" s="20" t="str">
        <f>IF(S72&gt;=79.5,"A",IF(S72&gt;=74.5,"B+",IF(S72&gt;=69.5,"B",IF(S72&gt;=64.5,"C+",IF(S72&gt;=59.5,"C",IF(S72&gt;=54.5,"D+",IF(S72&gt;=44.5,"D",IF(S72&lt;44.5,"FAIL"))))))))</f>
        <v>C</v>
      </c>
    </row>
    <row r="73" spans="1:20" x14ac:dyDescent="0.25">
      <c r="A73" s="46" t="s">
        <v>173</v>
      </c>
      <c r="B73" s="47">
        <v>5853020500</v>
      </c>
      <c r="C73" s="48" t="s">
        <v>51</v>
      </c>
      <c r="D73" s="49" t="s">
        <v>52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35">
        <f>SUM(E73:I73)</f>
        <v>5</v>
      </c>
      <c r="K73" s="27">
        <f>J73/5*20</f>
        <v>20</v>
      </c>
      <c r="L73" s="18"/>
      <c r="M73" s="23">
        <v>11.5</v>
      </c>
      <c r="N73" s="25">
        <f>M73*2</f>
        <v>23</v>
      </c>
      <c r="P73" s="23">
        <v>18</v>
      </c>
      <c r="Q73" s="32">
        <f>P73/25*40</f>
        <v>28.799999999999997</v>
      </c>
      <c r="S73" s="19">
        <f>K73+Q73+N73</f>
        <v>71.8</v>
      </c>
      <c r="T73" s="20" t="str">
        <f>IF(S73&gt;=79.5,"A",IF(S73&gt;=74.5,"B+",IF(S73&gt;=69.5,"B",IF(S73&gt;=64.5,"C+",IF(S73&gt;=59.5,"C",IF(S73&gt;=54.5,"D+",IF(S73&gt;=44.5,"D",IF(S73&lt;44.5,"FAIL"))))))))</f>
        <v>B</v>
      </c>
    </row>
    <row r="76" spans="1:20" x14ac:dyDescent="0.25">
      <c r="A76" s="52" t="s">
        <v>25</v>
      </c>
      <c r="B76" s="52"/>
      <c r="C76" s="52"/>
      <c r="D76" s="52"/>
    </row>
  </sheetData>
  <sortState ref="A5:T73">
    <sortCondition ref="A5:A73"/>
  </sortState>
  <mergeCells count="4">
    <mergeCell ref="S2:T2"/>
    <mergeCell ref="A76:D76"/>
    <mergeCell ref="P2:Q2"/>
    <mergeCell ref="M2:N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0"/>
  <sheetViews>
    <sheetView topLeftCell="A11" zoomScale="90" zoomScaleNormal="90" workbookViewId="0">
      <selection activeCell="P23" sqref="P23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56" t="s">
        <v>18</v>
      </c>
      <c r="O14" s="57"/>
    </row>
    <row r="15" spans="2:15" x14ac:dyDescent="0.25"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17</v>
      </c>
      <c r="O16" s="15">
        <f>COUNTIF(Scores!T6:T73,"A")</f>
        <v>19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16</v>
      </c>
      <c r="O17" s="15">
        <f>COUNTIF(Scores!T6:T73,"B+")</f>
        <v>4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11</v>
      </c>
      <c r="O18" s="15">
        <f>COUNTIF(Scores!T6:T73,"B")</f>
        <v>12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12</v>
      </c>
      <c r="O19" s="15">
        <f>COUNTIF(Scores!T6:T73,"C+")</f>
        <v>18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13</v>
      </c>
      <c r="O20" s="15">
        <f>COUNTIF(Scores!T6:T73,"C")</f>
        <v>6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" t="s">
        <v>14</v>
      </c>
      <c r="O21" s="15">
        <f>COUNTIF(Scores!T6:T73,"D+")</f>
        <v>2</v>
      </c>
    </row>
    <row r="22" spans="2:15" x14ac:dyDescent="0.25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4" t="s">
        <v>23</v>
      </c>
      <c r="O22" s="15">
        <f>COUNTIF(Scores!T6:T73,"D")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15</v>
      </c>
      <c r="O23" s="15">
        <f>COUNTIF(Scores!T6:T73,"FAIL")</f>
        <v>6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 t="s">
        <v>19</v>
      </c>
      <c r="O24" s="17">
        <f>COUNTIF(Scores!T6:T73,"I")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58" t="s">
        <v>22</v>
      </c>
      <c r="C28" s="59"/>
      <c r="D28" s="59"/>
      <c r="E28" s="59"/>
      <c r="F28" s="59"/>
      <c r="G28" s="59"/>
      <c r="H28" s="59"/>
      <c r="I28" s="59"/>
      <c r="J28" s="59"/>
      <c r="K28" s="60"/>
      <c r="L28" s="1"/>
      <c r="M28" s="1"/>
      <c r="N28" s="1"/>
      <c r="O28" s="1"/>
    </row>
    <row r="29" spans="2:15" x14ac:dyDescent="0.25">
      <c r="B29" s="1"/>
      <c r="N29" s="1"/>
      <c r="O29" s="1"/>
    </row>
    <row r="30" spans="2:15" x14ac:dyDescent="0.25">
      <c r="K30" s="1"/>
    </row>
  </sheetData>
  <mergeCells count="2">
    <mergeCell ref="N14:O14"/>
    <mergeCell ref="B28:K28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2018-05-09T07:31:10Z</dcterms:modified>
</cp:coreProperties>
</file>