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180" windowWidth="15600" windowHeight="9555"/>
  </bookViews>
  <sheets>
    <sheet name="Scores" sheetId="1" r:id="rId1"/>
    <sheet name="Results Summary" sheetId="2" r:id="rId2"/>
  </sheets>
  <definedNames>
    <definedName name="_xlnm._FilterDatabase" localSheetId="0" hidden="1">Scores!$A$5:$Z$10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5" i="1"/>
  <c r="X5" i="1"/>
  <c r="O66" i="1" l="1"/>
  <c r="O51" i="1"/>
  <c r="P51" i="1" s="1"/>
  <c r="S51" i="1"/>
  <c r="O63" i="1"/>
  <c r="P63" i="1" s="1"/>
  <c r="S63" i="1"/>
  <c r="O57" i="1"/>
  <c r="P57" i="1" s="1"/>
  <c r="S57" i="1"/>
  <c r="O64" i="1"/>
  <c r="P64" i="1" s="1"/>
  <c r="S64" i="1"/>
  <c r="O45" i="1"/>
  <c r="P45" i="1" s="1"/>
  <c r="S45" i="1"/>
  <c r="O9" i="1"/>
  <c r="P9" i="1" s="1"/>
  <c r="S9" i="1"/>
  <c r="O10" i="1"/>
  <c r="P10" i="1" s="1"/>
  <c r="S10" i="1"/>
  <c r="O67" i="1"/>
  <c r="P67" i="1" s="1"/>
  <c r="S67" i="1"/>
  <c r="O26" i="1"/>
  <c r="P26" i="1" s="1"/>
  <c r="S26" i="1"/>
  <c r="O31" i="1"/>
  <c r="P31" i="1" s="1"/>
  <c r="S31" i="1"/>
  <c r="O20" i="1"/>
  <c r="P20" i="1" s="1"/>
  <c r="S20" i="1"/>
  <c r="O46" i="1"/>
  <c r="P46" i="1" s="1"/>
  <c r="S46" i="1"/>
  <c r="O15" i="1"/>
  <c r="P15" i="1" s="1"/>
  <c r="S15" i="1"/>
  <c r="O36" i="1"/>
  <c r="P36" i="1" s="1"/>
  <c r="S36" i="1"/>
  <c r="O27" i="1"/>
  <c r="P27" i="1" s="1"/>
  <c r="S27" i="1"/>
  <c r="O58" i="1"/>
  <c r="P58" i="1" s="1"/>
  <c r="S58" i="1"/>
  <c r="O32" i="1"/>
  <c r="P32" i="1" s="1"/>
  <c r="S32" i="1"/>
  <c r="O37" i="1"/>
  <c r="P37" i="1" s="1"/>
  <c r="S37" i="1"/>
  <c r="O28" i="1"/>
  <c r="P28" i="1" s="1"/>
  <c r="S28" i="1"/>
  <c r="O59" i="1"/>
  <c r="P59" i="1" s="1"/>
  <c r="S59" i="1"/>
  <c r="O38" i="1"/>
  <c r="P38" i="1" s="1"/>
  <c r="S38" i="1"/>
  <c r="O60" i="1"/>
  <c r="P60" i="1" s="1"/>
  <c r="S60" i="1"/>
  <c r="O11" i="1"/>
  <c r="P11" i="1" s="1"/>
  <c r="S11" i="1"/>
  <c r="O33" i="1"/>
  <c r="P33" i="1" s="1"/>
  <c r="S33" i="1"/>
  <c r="O47" i="1"/>
  <c r="P47" i="1" s="1"/>
  <c r="S47" i="1"/>
  <c r="O12" i="1"/>
  <c r="P12" i="1" s="1"/>
  <c r="S12" i="1"/>
  <c r="O52" i="1"/>
  <c r="P52" i="1" s="1"/>
  <c r="S52" i="1"/>
  <c r="O5" i="1"/>
  <c r="P5" i="1" s="1"/>
  <c r="S5" i="1"/>
  <c r="O48" i="1"/>
  <c r="P48" i="1" s="1"/>
  <c r="S48" i="1"/>
  <c r="O21" i="1"/>
  <c r="P21" i="1" s="1"/>
  <c r="S21" i="1"/>
  <c r="O34" i="1"/>
  <c r="P34" i="1" s="1"/>
  <c r="S34" i="1"/>
  <c r="O39" i="1"/>
  <c r="P39" i="1" s="1"/>
  <c r="S39" i="1"/>
  <c r="O49" i="1"/>
  <c r="P49" i="1" s="1"/>
  <c r="S49" i="1"/>
  <c r="O13" i="1"/>
  <c r="P13" i="1" s="1"/>
  <c r="S13" i="1"/>
  <c r="O22" i="1"/>
  <c r="P22" i="1" s="1"/>
  <c r="S22" i="1"/>
  <c r="O61" i="1"/>
  <c r="P61" i="1" s="1"/>
  <c r="S61" i="1"/>
  <c r="O23" i="1"/>
  <c r="P23" i="1" s="1"/>
  <c r="S23" i="1"/>
  <c r="O62" i="1"/>
  <c r="P62" i="1" s="1"/>
  <c r="S62" i="1"/>
  <c r="O50" i="1"/>
  <c r="P50" i="1" s="1"/>
  <c r="S50" i="1"/>
  <c r="O40" i="1"/>
  <c r="P40" i="1" s="1"/>
  <c r="S40" i="1"/>
  <c r="O53" i="1"/>
  <c r="P53" i="1" s="1"/>
  <c r="S53" i="1"/>
  <c r="O41" i="1"/>
  <c r="P41" i="1" s="1"/>
  <c r="S41" i="1"/>
  <c r="O6" i="1"/>
  <c r="P6" i="1" s="1"/>
  <c r="S6" i="1"/>
  <c r="O16" i="1"/>
  <c r="P16" i="1" s="1"/>
  <c r="S16" i="1"/>
  <c r="O42" i="1"/>
  <c r="P42" i="1" s="1"/>
  <c r="S42" i="1"/>
  <c r="O17" i="1"/>
  <c r="P17" i="1" s="1"/>
  <c r="S17" i="1"/>
  <c r="O54" i="1"/>
  <c r="P54" i="1" s="1"/>
  <c r="S54" i="1"/>
  <c r="O35" i="1"/>
  <c r="P35" i="1" s="1"/>
  <c r="S35" i="1"/>
  <c r="O18" i="1"/>
  <c r="P18" i="1" s="1"/>
  <c r="S18" i="1"/>
  <c r="O43" i="1"/>
  <c r="P43" i="1" s="1"/>
  <c r="S43" i="1"/>
  <c r="O55" i="1"/>
  <c r="P55" i="1" s="1"/>
  <c r="S55" i="1"/>
  <c r="O29" i="1"/>
  <c r="P29" i="1" s="1"/>
  <c r="S29" i="1"/>
  <c r="O30" i="1"/>
  <c r="P30" i="1" s="1"/>
  <c r="S30" i="1"/>
  <c r="O65" i="1"/>
  <c r="P65" i="1" s="1"/>
  <c r="S65" i="1"/>
  <c r="O7" i="1"/>
  <c r="P7" i="1" s="1"/>
  <c r="S7" i="1"/>
  <c r="O19" i="1"/>
  <c r="P19" i="1" s="1"/>
  <c r="S19" i="1"/>
  <c r="O56" i="1"/>
  <c r="P56" i="1" s="1"/>
  <c r="S56" i="1"/>
  <c r="O14" i="1"/>
  <c r="P14" i="1" s="1"/>
  <c r="S14" i="1"/>
  <c r="O8" i="1"/>
  <c r="P8" i="1" s="1"/>
  <c r="S8" i="1"/>
  <c r="O24" i="1"/>
  <c r="P24" i="1" s="1"/>
  <c r="S24" i="1"/>
  <c r="O44" i="1"/>
  <c r="P44" i="1" s="1"/>
  <c r="S44" i="1"/>
  <c r="O25" i="1"/>
  <c r="P25" i="1" s="1"/>
  <c r="S25" i="1"/>
  <c r="X47" i="1" l="1"/>
  <c r="Y47" i="1" s="1"/>
  <c r="X60" i="1"/>
  <c r="Y60" i="1" s="1"/>
  <c r="X11" i="1"/>
  <c r="Y11" i="1" s="1"/>
  <c r="X33" i="1"/>
  <c r="Y33" i="1" s="1"/>
  <c r="X38" i="1"/>
  <c r="Y38" i="1" s="1"/>
  <c r="X28" i="1"/>
  <c r="Y28" i="1" s="1"/>
  <c r="X32" i="1"/>
  <c r="Y32" i="1" s="1"/>
  <c r="X27" i="1"/>
  <c r="Y27" i="1" s="1"/>
  <c r="X36" i="1"/>
  <c r="Y36" i="1" s="1"/>
  <c r="X46" i="1"/>
  <c r="Y46" i="1" s="1"/>
  <c r="X20" i="1"/>
  <c r="Y20" i="1" s="1"/>
  <c r="X26" i="1"/>
  <c r="Y26" i="1" s="1"/>
  <c r="X67" i="1"/>
  <c r="Y67" i="1" s="1"/>
  <c r="X10" i="1"/>
  <c r="Y10" i="1" s="1"/>
  <c r="X9" i="1"/>
  <c r="Y9" i="1" s="1"/>
  <c r="X45" i="1"/>
  <c r="Y45" i="1" s="1"/>
  <c r="X64" i="1"/>
  <c r="Y64" i="1" s="1"/>
  <c r="X63" i="1"/>
  <c r="Y63" i="1" s="1"/>
  <c r="X51" i="1"/>
  <c r="Y51" i="1" s="1"/>
  <c r="X25" i="1"/>
  <c r="Y25" i="1" s="1"/>
  <c r="X44" i="1"/>
  <c r="Y44" i="1" s="1"/>
  <c r="X24" i="1"/>
  <c r="Y24" i="1" s="1"/>
  <c r="X8" i="1"/>
  <c r="Y8" i="1" s="1"/>
  <c r="X14" i="1"/>
  <c r="Y14" i="1" s="1"/>
  <c r="X56" i="1"/>
  <c r="Y56" i="1" s="1"/>
  <c r="X19" i="1"/>
  <c r="Y19" i="1" s="1"/>
  <c r="X7" i="1"/>
  <c r="Y7" i="1" s="1"/>
  <c r="X65" i="1"/>
  <c r="Y65" i="1" s="1"/>
  <c r="X30" i="1"/>
  <c r="Y30" i="1" s="1"/>
  <c r="X29" i="1"/>
  <c r="Y29" i="1" s="1"/>
  <c r="X55" i="1"/>
  <c r="Y55" i="1" s="1"/>
  <c r="X43" i="1"/>
  <c r="Y43" i="1" s="1"/>
  <c r="X18" i="1"/>
  <c r="Y18" i="1" s="1"/>
  <c r="X35" i="1"/>
  <c r="Y35" i="1" s="1"/>
  <c r="X54" i="1"/>
  <c r="Y54" i="1" s="1"/>
  <c r="X17" i="1"/>
  <c r="Y17" i="1" s="1"/>
  <c r="X42" i="1"/>
  <c r="Y42" i="1" s="1"/>
  <c r="X16" i="1"/>
  <c r="Y16" i="1" s="1"/>
  <c r="X6" i="1"/>
  <c r="Y6" i="1" s="1"/>
  <c r="X41" i="1"/>
  <c r="Y41" i="1" s="1"/>
  <c r="X53" i="1"/>
  <c r="Y53" i="1" s="1"/>
  <c r="X40" i="1"/>
  <c r="Y40" i="1" s="1"/>
  <c r="X50" i="1"/>
  <c r="Y50" i="1" s="1"/>
  <c r="X62" i="1"/>
  <c r="Y62" i="1" s="1"/>
  <c r="X23" i="1"/>
  <c r="Y23" i="1" s="1"/>
  <c r="X61" i="1"/>
  <c r="Y61" i="1" s="1"/>
  <c r="X22" i="1"/>
  <c r="Y22" i="1" s="1"/>
  <c r="X13" i="1"/>
  <c r="Y13" i="1" s="1"/>
  <c r="X49" i="1"/>
  <c r="Y49" i="1" s="1"/>
  <c r="X39" i="1"/>
  <c r="Y39" i="1" s="1"/>
  <c r="X34" i="1"/>
  <c r="Y34" i="1" s="1"/>
  <c r="X21" i="1"/>
  <c r="Y21" i="1" s="1"/>
  <c r="X48" i="1"/>
  <c r="Y48" i="1" s="1"/>
  <c r="Y5" i="1"/>
  <c r="X52" i="1"/>
  <c r="Y52" i="1" s="1"/>
  <c r="X12" i="1"/>
  <c r="Y12" i="1" s="1"/>
  <c r="X59" i="1"/>
  <c r="Y59" i="1" s="1"/>
  <c r="X37" i="1"/>
  <c r="Y37" i="1" s="1"/>
  <c r="X58" i="1"/>
  <c r="Y58" i="1" s="1"/>
  <c r="X15" i="1"/>
  <c r="Y15" i="1" s="1"/>
  <c r="X31" i="1"/>
  <c r="Y31" i="1" s="1"/>
  <c r="X57" i="1"/>
  <c r="Y57" i="1" s="1"/>
  <c r="S66" i="1"/>
  <c r="P66" i="1"/>
  <c r="X66" i="1" l="1"/>
  <c r="Y66" i="1" s="1"/>
  <c r="O24" i="2" l="1"/>
  <c r="O19" i="2"/>
  <c r="O20" i="2"/>
  <c r="O22" i="2"/>
  <c r="O21" i="2"/>
  <c r="O16" i="2"/>
  <c r="O18" i="2"/>
  <c r="O17" i="2"/>
  <c r="O23" i="2"/>
  <c r="E31" i="2"/>
  <c r="E32" i="2" l="1"/>
</calcChain>
</file>

<file path=xl/sharedStrings.xml><?xml version="1.0" encoding="utf-8"?>
<sst xmlns="http://schemas.openxmlformats.org/spreadsheetml/2006/main" count="173" uniqueCount="165">
  <si>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</si>
  <si>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</si>
  <si>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</si>
  <si>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</si>
  <si>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</si>
  <si>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</si>
  <si>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</si>
  <si>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</si>
  <si>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</si>
  <si>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</si>
  <si>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</si>
  <si>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</si>
  <si>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</si>
  <si>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</si>
  <si>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</si>
  <si>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</si>
  <si>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</si>
  <si>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</si>
  <si>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</si>
  <si>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</si>
  <si>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</si>
  <si>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</si>
  <si>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</si>
  <si>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</si>
  <si>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</si>
  <si>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</si>
  <si>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</si>
  <si>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</si>
  <si>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D</t>
  </si>
  <si>
    <t>ID Number</t>
  </si>
  <si>
    <t>Score</t>
  </si>
  <si>
    <t>/20</t>
  </si>
  <si>
    <t>ID</t>
  </si>
  <si>
    <t>L7</t>
  </si>
  <si>
    <t>L8</t>
  </si>
  <si>
    <t>Presentation</t>
  </si>
  <si>
    <t>Average score on the exam</t>
  </si>
  <si>
    <t>First Name</t>
  </si>
  <si>
    <t>SCOTT</t>
  </si>
  <si>
    <t>/30</t>
  </si>
  <si>
    <t>/50</t>
  </si>
  <si>
    <t>PITIPAS</t>
  </si>
  <si>
    <t>TANWEHASIRIKUL</t>
  </si>
  <si>
    <t>SURIYAKARN</t>
  </si>
  <si>
    <t>MADNURAK</t>
  </si>
  <si>
    <t>RUBEYEE</t>
  </si>
  <si>
    <t>MULAMETHAWEE</t>
  </si>
  <si>
    <t>SUPISARA</t>
  </si>
  <si>
    <t>KAMVALEEPORNSKUL</t>
  </si>
  <si>
    <t xml:space="preserve">THANATPORN </t>
  </si>
  <si>
    <t>TEERAKUL</t>
  </si>
  <si>
    <t>KHEETIKA</t>
  </si>
  <si>
    <t>KHANKAEW</t>
  </si>
  <si>
    <t>ROBERT</t>
  </si>
  <si>
    <t>CARNEY</t>
  </si>
  <si>
    <t>TADA</t>
  </si>
  <si>
    <t>CHANCHON</t>
  </si>
  <si>
    <t>WORAWISET</t>
  </si>
  <si>
    <t>APISADA</t>
  </si>
  <si>
    <t>CHAOCHANGLEK</t>
  </si>
  <si>
    <t>ARPAPAT</t>
  </si>
  <si>
    <t>JUDKAEW</t>
  </si>
  <si>
    <t>ASMI</t>
  </si>
  <si>
    <t>DORAMAN</t>
  </si>
  <si>
    <t>ATHIYA</t>
  </si>
  <si>
    <t>HATTHIYA</t>
  </si>
  <si>
    <t>BRANDON</t>
  </si>
  <si>
    <t>LUCAS</t>
  </si>
  <si>
    <t>DABUSSAWIN</t>
  </si>
  <si>
    <t>TANTIPATTANAMONTREE</t>
  </si>
  <si>
    <t>DONLAPON</t>
  </si>
  <si>
    <t>LUANGAROON</t>
  </si>
  <si>
    <t>DOROTHY</t>
  </si>
  <si>
    <t>JIRASAK</t>
  </si>
  <si>
    <t>PRADITSAP</t>
  </si>
  <si>
    <t>JIRAYU</t>
  </si>
  <si>
    <t>NABOON</t>
  </si>
  <si>
    <t>KAMOLLAK</t>
  </si>
  <si>
    <t>CHOKTHANACHAITHAT</t>
  </si>
  <si>
    <t>MITSUNOBU</t>
  </si>
  <si>
    <t>NARITA</t>
  </si>
  <si>
    <t>NATTHAKARN</t>
  </si>
  <si>
    <t>PANTHAHAN</t>
  </si>
  <si>
    <t>NATTHAPOL</t>
  </si>
  <si>
    <t>BOONLUE</t>
  </si>
  <si>
    <t>NUTCHANART</t>
  </si>
  <si>
    <t>NOOPA</t>
  </si>
  <si>
    <t>PANNAPAS</t>
  </si>
  <si>
    <t>PORNJARUNGSAK</t>
  </si>
  <si>
    <t>PARASRI</t>
  </si>
  <si>
    <t>PORNTIP</t>
  </si>
  <si>
    <t>BENJANAK</t>
  </si>
  <si>
    <t>SAISUDA</t>
  </si>
  <si>
    <t>KANJAN</t>
  </si>
  <si>
    <t>SCHAWIN</t>
  </si>
  <si>
    <t>KONGTHAWEE</t>
  </si>
  <si>
    <t>SORAWICH</t>
  </si>
  <si>
    <t>CHIRAPRUEK</t>
  </si>
  <si>
    <t>SUTHASINEE</t>
  </si>
  <si>
    <t>KHANJING</t>
  </si>
  <si>
    <t>TAWEEWAT</t>
  </si>
  <si>
    <t>DUANGCHAN</t>
  </si>
  <si>
    <t>TEERAMATE</t>
  </si>
  <si>
    <t>PATTANAPATEE</t>
  </si>
  <si>
    <t>THANANYA</t>
  </si>
  <si>
    <t>SUKSAKUNRAT</t>
  </si>
  <si>
    <t>TIRANA</t>
  </si>
  <si>
    <t>SUWANNAMO</t>
  </si>
  <si>
    <t>WASA</t>
  </si>
  <si>
    <t>HOLIM</t>
  </si>
  <si>
    <t>YERALDO</t>
  </si>
  <si>
    <t>ARANA</t>
  </si>
  <si>
    <t>YUPA</t>
  </si>
  <si>
    <t>EARNGSANTEAR</t>
  </si>
  <si>
    <t>ADISAK</t>
  </si>
  <si>
    <t>NANTHO</t>
  </si>
  <si>
    <t>ALISA</t>
  </si>
  <si>
    <t>PETCHLOET</t>
  </si>
  <si>
    <t>ARIYA</t>
  </si>
  <si>
    <t>THONGMARG</t>
  </si>
  <si>
    <t>BENJAPA</t>
  </si>
  <si>
    <t>PONGPROM</t>
  </si>
  <si>
    <t>CHATCHAI</t>
  </si>
  <si>
    <t>WHANWAJA</t>
  </si>
  <si>
    <t>EUIRIN</t>
  </si>
  <si>
    <t>LEE</t>
  </si>
  <si>
    <t>EUISO</t>
  </si>
  <si>
    <t>ISARA</t>
  </si>
  <si>
    <t>WATCHRAPHISAT</t>
  </si>
  <si>
    <t>JEFFREY</t>
  </si>
  <si>
    <t>HUTCHINGS</t>
  </si>
  <si>
    <t>KAVINA</t>
  </si>
  <si>
    <t>WONGSAN</t>
  </si>
  <si>
    <t>KULLACHAT</t>
  </si>
  <si>
    <t>CHAMCHOI</t>
  </si>
  <si>
    <t>KYLA NICOLE</t>
  </si>
  <si>
    <t>VILLANUEVA</t>
  </si>
  <si>
    <t>NARUNAD</t>
  </si>
  <si>
    <t>KAYA</t>
  </si>
  <si>
    <t>RADWA</t>
  </si>
  <si>
    <t>HAJIASAE</t>
  </si>
  <si>
    <t>PIMKAMON</t>
  </si>
  <si>
    <t>MOOLAI</t>
  </si>
  <si>
    <t>PIYALAK</t>
  </si>
  <si>
    <t>CHAMPA</t>
  </si>
  <si>
    <t>ANTONINO</t>
  </si>
  <si>
    <t>LAO</t>
  </si>
  <si>
    <t>THOMPSON</t>
  </si>
  <si>
    <t>SIRAWICH</t>
  </si>
  <si>
    <t>SIRIRUANG</t>
  </si>
  <si>
    <t>SIRIPRAPA</t>
  </si>
  <si>
    <t>KONGKERD</t>
  </si>
  <si>
    <t>SUPANIT</t>
  </si>
  <si>
    <t>TON</t>
  </si>
  <si>
    <t>PORNRUKSA</t>
  </si>
  <si>
    <t>SIRIVECHRUNGSUN</t>
  </si>
  <si>
    <t>HAZNA</t>
  </si>
  <si>
    <t>SUKSATITMAN</t>
  </si>
  <si>
    <t>JENNIFER</t>
  </si>
  <si>
    <t>MOESSING</t>
  </si>
  <si>
    <t xml:space="preserve">YANIN  </t>
  </si>
  <si>
    <t>KONGCHOUY</t>
  </si>
  <si>
    <t>/8</t>
  </si>
  <si>
    <t xml:space="preserve">PINTIRA </t>
  </si>
  <si>
    <t>LEASUK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</si>
</sst>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2"/>
      <color theme="1"/>
      <name val="Calibri"/>
      <family val="2"/>
    </font>
    <font>
      <b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1" applyBorder="0">
      <protection locked="0"/>
    </xf>
    <xf numFmtId="0" fontId="16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14" fontId="8" fillId="9" borderId="2" xfId="0" applyNumberFormat="1" applyFont="1" applyFill="1" applyBorder="1" applyAlignment="1" applyProtection="1">
      <alignment horizontal="center" wrapText="1"/>
      <protection locked="0"/>
    </xf>
    <xf numFmtId="0" fontId="8" fillId="9" borderId="2" xfId="0" applyFont="1" applyFill="1" applyBorder="1" applyAlignment="1" applyProtection="1">
      <alignment horizontal="center"/>
      <protection locked="0"/>
    </xf>
    <xf numFmtId="16" fontId="15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4" fontId="11" fillId="9" borderId="2" xfId="0" applyNumberFormat="1" applyFont="1" applyFill="1" applyBorder="1" applyAlignment="1" applyProtection="1">
      <alignment horizontal="center"/>
    </xf>
    <xf numFmtId="0" fontId="17" fillId="10" borderId="2" xfId="0" applyFont="1" applyFill="1" applyBorder="1" applyAlignment="1">
      <alignment horizontal="left" vertical="center"/>
    </xf>
    <xf numFmtId="0" fontId="18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17" fillId="11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7" fillId="12" borderId="2" xfId="0" applyFont="1" applyFill="1" applyBorder="1" applyAlignment="1">
      <alignment horizontal="left" vertical="center"/>
    </xf>
    <xf numFmtId="0" fontId="1" fillId="13" borderId="2" xfId="0" applyFont="1" applyFill="1" applyBorder="1" applyAlignment="1" applyProtection="1">
      <alignment horizontal="center"/>
      <protection locked="0"/>
    </xf>
    <xf numFmtId="0" fontId="17" fillId="1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23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69</xdr:row>
      <xdr:rowOff>8955</xdr:rowOff>
    </xdr:from>
    <xdr:to>
      <xdr:col>4</xdr:col>
      <xdr:colOff>24993</xdr:colOff>
      <xdr:row>72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General Conversation Evening Class (2019)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9"/>
  <sheetViews>
    <sheetView tabSelected="1" topLeftCell="B41" zoomScale="130" zoomScaleNormal="130" workbookViewId="0">
      <pane xSplit="5" topLeftCell="G1" activePane="topRight" state="frozen"/>
      <selection activeCell="B1" sqref="B1"/>
      <selection pane="topRight" activeCell="K59" sqref="K59"/>
    </sheetView>
  </sheetViews>
  <sheetFormatPr defaultColWidth="9.140625" defaultRowHeight="15" x14ac:dyDescent="0.25"/>
  <cols>
    <col min="1" max="1" width="4.5703125" style="1" customWidth="1"/>
    <col min="2" max="2" width="8.140625" style="3" bestFit="1" customWidth="1"/>
    <col min="3" max="3" width="1.42578125" style="3" hidden="1" customWidth="1"/>
    <col min="4" max="4" width="16.140625" style="3" customWidth="1"/>
    <col min="5" max="5" width="15.42578125" style="1" bestFit="1" customWidth="1"/>
    <col min="6" max="6" width="26.7109375" style="1" bestFit="1" customWidth="1"/>
    <col min="7" max="7" width="3.28515625" style="1" customWidth="1"/>
    <col min="8" max="14" width="3.42578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7" bestFit="1" customWidth="1"/>
    <col min="19" max="19" width="10.5703125" bestFit="1" customWidth="1"/>
    <col min="20" max="20" width="1.7109375" customWidth="1"/>
    <col min="21" max="21" width="7" style="1" bestFit="1" customWidth="1"/>
    <col min="22" max="22" width="6.42578125" style="1" bestFit="1" customWidth="1"/>
    <col min="23" max="23" width="3.5703125" style="1" customWidth="1"/>
    <col min="24" max="24" width="13" style="1" customWidth="1"/>
    <col min="25" max="25" width="7.85546875" style="1" customWidth="1"/>
    <col min="26" max="26" width="15" style="1" customWidth="1"/>
    <col min="27" max="27" width="11.42578125" style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5" ht="18.75" x14ac:dyDescent="0.3">
      <c r="A2" s="16" t="s">
        <v>0</v>
      </c>
      <c r="B2" s="17" t="s">
        <v>1</v>
      </c>
      <c r="C2" s="17" t="s">
        <v>29</v>
      </c>
      <c r="D2" s="17" t="s">
        <v>32</v>
      </c>
      <c r="E2" s="18" t="s">
        <v>37</v>
      </c>
      <c r="F2" s="18" t="s">
        <v>2</v>
      </c>
      <c r="G2" s="32" t="s">
        <v>3</v>
      </c>
      <c r="H2" s="12"/>
      <c r="I2" s="12"/>
      <c r="J2" s="12"/>
      <c r="K2" s="12"/>
      <c r="L2" s="12"/>
      <c r="M2" s="12"/>
      <c r="N2" s="12"/>
      <c r="O2" s="12"/>
      <c r="P2" s="13"/>
      <c r="R2" s="56" t="s">
        <v>35</v>
      </c>
      <c r="S2" s="53"/>
      <c r="U2" s="52" t="s">
        <v>4</v>
      </c>
      <c r="V2" s="53"/>
      <c r="W2" s="4"/>
      <c r="X2" s="54" t="s">
        <v>5</v>
      </c>
      <c r="Y2" s="53"/>
    </row>
    <row r="3" spans="1:25" ht="23.25" x14ac:dyDescent="0.5">
      <c r="A3" s="19"/>
      <c r="B3" s="20"/>
      <c r="C3" s="20"/>
      <c r="D3" s="20"/>
      <c r="E3" s="21"/>
      <c r="F3" s="22"/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33</v>
      </c>
      <c r="N3" s="5" t="s">
        <v>34</v>
      </c>
      <c r="O3" s="38" t="s">
        <v>23</v>
      </c>
      <c r="P3" s="36" t="s">
        <v>24</v>
      </c>
      <c r="R3" s="43" t="s">
        <v>30</v>
      </c>
      <c r="S3" s="36" t="s">
        <v>24</v>
      </c>
      <c r="U3" s="43" t="s">
        <v>30</v>
      </c>
      <c r="V3" s="37" t="s">
        <v>24</v>
      </c>
      <c r="W3" s="6"/>
      <c r="X3" s="33" t="s">
        <v>5</v>
      </c>
      <c r="Y3" s="33" t="s">
        <v>12</v>
      </c>
    </row>
    <row r="4" spans="1:25" x14ac:dyDescent="0.25">
      <c r="O4" s="3" t="s">
        <v>162</v>
      </c>
      <c r="P4" s="3" t="s">
        <v>31</v>
      </c>
      <c r="R4" s="15" t="s">
        <v>31</v>
      </c>
      <c r="S4" s="45" t="s">
        <v>39</v>
      </c>
      <c r="U4" s="3" t="s">
        <v>31</v>
      </c>
      <c r="V4" s="3" t="s">
        <v>40</v>
      </c>
      <c r="X4" s="3" t="s">
        <v>13</v>
      </c>
    </row>
    <row r="5" spans="1:25" ht="15.75" x14ac:dyDescent="0.25">
      <c r="B5" s="48">
        <v>1</v>
      </c>
      <c r="C5" s="48"/>
      <c r="D5" s="48">
        <v>6153020281</v>
      </c>
      <c r="E5" s="49" t="s">
        <v>94</v>
      </c>
      <c r="F5" s="49" t="s">
        <v>95</v>
      </c>
      <c r="G5" s="2">
        <v>1</v>
      </c>
      <c r="H5" s="2">
        <v>1</v>
      </c>
      <c r="I5" s="2">
        <v>1</v>
      </c>
      <c r="J5" s="2">
        <v>1</v>
      </c>
      <c r="K5" s="2">
        <v>0</v>
      </c>
      <c r="L5" s="2">
        <v>1</v>
      </c>
      <c r="M5" s="2">
        <v>1</v>
      </c>
      <c r="N5" s="11">
        <v>1</v>
      </c>
      <c r="O5" s="7">
        <f t="shared" ref="O5:O36" si="0">SUM(G5:N5)</f>
        <v>7</v>
      </c>
      <c r="P5" s="35">
        <f t="shared" ref="P5:P36" si="1">O5/9*20</f>
        <v>15.555555555555555</v>
      </c>
      <c r="Q5" s="34"/>
      <c r="R5" s="9">
        <v>19.5</v>
      </c>
      <c r="S5" s="41">
        <f t="shared" ref="S5:S36" si="2">R5/20*30</f>
        <v>29.25</v>
      </c>
      <c r="T5" s="8"/>
      <c r="U5" s="9">
        <v>25</v>
      </c>
      <c r="V5" s="35">
        <f>U5/25*50</f>
        <v>50</v>
      </c>
      <c r="W5" s="10"/>
      <c r="X5" s="39">
        <f>P5+S5+V5</f>
        <v>94.805555555555557</v>
      </c>
      <c r="Y5" s="40" t="str">
        <f t="shared" ref="Y5:Y36" si="3">IF(X5&gt;=79.5,"A",IF(X5&gt;=74.5,"B+",IF(X5&gt;=69.5,"B",IF(X5&gt;=64.5,"C+",IF(X5&gt;=59.5,"C",IF(X5&gt;=54.5,"D+",IF(X5&gt;=44.5,"D",IF(X5&lt;44.5,"FAIL"))))))))</f>
        <v>A</v>
      </c>
    </row>
    <row r="6" spans="1:25" ht="15.75" x14ac:dyDescent="0.25">
      <c r="B6" s="48">
        <v>1</v>
      </c>
      <c r="C6" s="48"/>
      <c r="D6" s="48">
        <v>6153020455</v>
      </c>
      <c r="E6" s="49" t="s">
        <v>124</v>
      </c>
      <c r="F6" s="49" t="s">
        <v>125</v>
      </c>
      <c r="G6" s="2">
        <v>1</v>
      </c>
      <c r="H6" s="2">
        <v>0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11">
        <v>1</v>
      </c>
      <c r="O6" s="7">
        <f t="shared" si="0"/>
        <v>7</v>
      </c>
      <c r="P6" s="35">
        <f t="shared" si="1"/>
        <v>15.555555555555555</v>
      </c>
      <c r="Q6" s="34"/>
      <c r="R6" s="9">
        <v>19.5</v>
      </c>
      <c r="S6" s="41">
        <f t="shared" si="2"/>
        <v>29.25</v>
      </c>
      <c r="T6" s="8"/>
      <c r="U6" s="9">
        <v>24</v>
      </c>
      <c r="V6" s="35">
        <f t="shared" ref="V6:V67" si="4">U6/25*50</f>
        <v>48</v>
      </c>
      <c r="W6" s="10"/>
      <c r="X6" s="39">
        <f t="shared" ref="X6:X36" si="5">P6+S6+V6</f>
        <v>92.805555555555557</v>
      </c>
      <c r="Y6" s="40" t="str">
        <f t="shared" si="3"/>
        <v>A</v>
      </c>
    </row>
    <row r="7" spans="1:25" ht="15.75" x14ac:dyDescent="0.25">
      <c r="B7" s="48">
        <v>1</v>
      </c>
      <c r="C7" s="48"/>
      <c r="D7" s="48">
        <v>6153020596</v>
      </c>
      <c r="E7" s="49" t="s">
        <v>38</v>
      </c>
      <c r="F7" s="49" t="s">
        <v>147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11">
        <v>1</v>
      </c>
      <c r="O7" s="7">
        <f t="shared" si="0"/>
        <v>8</v>
      </c>
      <c r="P7" s="35">
        <f t="shared" si="1"/>
        <v>17.777777777777779</v>
      </c>
      <c r="Q7" s="34"/>
      <c r="R7" s="9">
        <v>19.5</v>
      </c>
      <c r="S7" s="41">
        <f t="shared" si="2"/>
        <v>29.25</v>
      </c>
      <c r="T7" s="8"/>
      <c r="U7" s="9">
        <v>16</v>
      </c>
      <c r="V7" s="35">
        <f t="shared" si="4"/>
        <v>32</v>
      </c>
      <c r="W7" s="10"/>
      <c r="X7" s="39">
        <f t="shared" si="5"/>
        <v>79.027777777777771</v>
      </c>
      <c r="Y7" s="40" t="str">
        <f t="shared" si="3"/>
        <v>B+</v>
      </c>
    </row>
    <row r="8" spans="1:25" ht="15.75" x14ac:dyDescent="0.25">
      <c r="B8" s="48">
        <v>1</v>
      </c>
      <c r="C8" s="48"/>
      <c r="D8" s="48">
        <v>6153090011</v>
      </c>
      <c r="E8" s="49" t="s">
        <v>154</v>
      </c>
      <c r="F8" s="49" t="s">
        <v>155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11">
        <v>1</v>
      </c>
      <c r="O8" s="7">
        <f t="shared" si="0"/>
        <v>8</v>
      </c>
      <c r="P8" s="35">
        <f t="shared" si="1"/>
        <v>17.777777777777779</v>
      </c>
      <c r="Q8" s="34"/>
      <c r="R8" s="9">
        <v>19.5</v>
      </c>
      <c r="S8" s="41">
        <f t="shared" si="2"/>
        <v>29.25</v>
      </c>
      <c r="T8" s="8"/>
      <c r="U8" s="9">
        <v>24</v>
      </c>
      <c r="V8" s="35">
        <f t="shared" si="4"/>
        <v>48</v>
      </c>
      <c r="W8" s="10"/>
      <c r="X8" s="39">
        <f t="shared" si="5"/>
        <v>95.027777777777771</v>
      </c>
      <c r="Y8" s="40" t="str">
        <f t="shared" si="3"/>
        <v>A</v>
      </c>
    </row>
    <row r="9" spans="1:25" ht="15.75" x14ac:dyDescent="0.25">
      <c r="B9" s="50">
        <v>2</v>
      </c>
      <c r="C9" s="50"/>
      <c r="D9" s="50">
        <v>6053520083</v>
      </c>
      <c r="E9" s="51" t="s">
        <v>53</v>
      </c>
      <c r="F9" s="51" t="s">
        <v>54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2">
        <v>1</v>
      </c>
      <c r="N9" s="11">
        <v>1</v>
      </c>
      <c r="O9" s="7">
        <f t="shared" si="0"/>
        <v>7</v>
      </c>
      <c r="P9" s="35">
        <f t="shared" si="1"/>
        <v>15.555555555555555</v>
      </c>
      <c r="Q9" s="34"/>
      <c r="R9" s="9">
        <v>18</v>
      </c>
      <c r="S9" s="41">
        <f t="shared" si="2"/>
        <v>27</v>
      </c>
      <c r="T9" s="8"/>
      <c r="U9" s="9">
        <v>22</v>
      </c>
      <c r="V9" s="35">
        <f t="shared" si="4"/>
        <v>44</v>
      </c>
      <c r="W9" s="10"/>
      <c r="X9" s="39">
        <f t="shared" si="5"/>
        <v>86.555555555555557</v>
      </c>
      <c r="Y9" s="40" t="str">
        <f t="shared" si="3"/>
        <v>A</v>
      </c>
    </row>
    <row r="10" spans="1:25" ht="15.75" x14ac:dyDescent="0.25">
      <c r="B10" s="50">
        <v>2</v>
      </c>
      <c r="C10" s="50"/>
      <c r="D10" s="50">
        <v>6053520109</v>
      </c>
      <c r="E10" s="51" t="s">
        <v>55</v>
      </c>
      <c r="F10" s="51" t="s">
        <v>164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11">
        <v>1</v>
      </c>
      <c r="O10" s="7">
        <f t="shared" si="0"/>
        <v>8</v>
      </c>
      <c r="P10" s="35">
        <f t="shared" si="1"/>
        <v>17.777777777777779</v>
      </c>
      <c r="Q10" s="34"/>
      <c r="R10" s="9">
        <v>18</v>
      </c>
      <c r="S10" s="41">
        <f t="shared" si="2"/>
        <v>27</v>
      </c>
      <c r="T10" s="8"/>
      <c r="U10" s="9">
        <v>23</v>
      </c>
      <c r="V10" s="35">
        <f t="shared" si="4"/>
        <v>46</v>
      </c>
      <c r="W10" s="10"/>
      <c r="X10" s="39">
        <f t="shared" si="5"/>
        <v>90.777777777777771</v>
      </c>
      <c r="Y10" s="40" t="str">
        <f t="shared" si="3"/>
        <v>A</v>
      </c>
    </row>
    <row r="11" spans="1:25" ht="15.75" x14ac:dyDescent="0.25">
      <c r="B11" s="50">
        <v>2</v>
      </c>
      <c r="C11" s="50"/>
      <c r="D11" s="50">
        <v>6153020216</v>
      </c>
      <c r="E11" s="51" t="s">
        <v>85</v>
      </c>
      <c r="F11" s="51" t="s">
        <v>86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11">
        <v>1</v>
      </c>
      <c r="O11" s="7">
        <f t="shared" si="0"/>
        <v>8</v>
      </c>
      <c r="P11" s="35">
        <f t="shared" si="1"/>
        <v>17.777777777777779</v>
      </c>
      <c r="Q11" s="34"/>
      <c r="R11" s="9">
        <v>18</v>
      </c>
      <c r="S11" s="41">
        <f t="shared" si="2"/>
        <v>27</v>
      </c>
      <c r="T11" s="8"/>
      <c r="U11" s="9">
        <v>20</v>
      </c>
      <c r="V11" s="35">
        <f t="shared" si="4"/>
        <v>40</v>
      </c>
      <c r="W11" s="10"/>
      <c r="X11" s="39">
        <f t="shared" si="5"/>
        <v>84.777777777777771</v>
      </c>
      <c r="Y11" s="40" t="str">
        <f t="shared" si="3"/>
        <v>A</v>
      </c>
    </row>
    <row r="12" spans="1:25" ht="15.75" x14ac:dyDescent="0.25">
      <c r="B12" s="50">
        <v>2</v>
      </c>
      <c r="C12" s="50"/>
      <c r="D12" s="50">
        <v>6153020240</v>
      </c>
      <c r="E12" s="51" t="s">
        <v>90</v>
      </c>
      <c r="F12" s="51" t="s">
        <v>91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11">
        <v>1</v>
      </c>
      <c r="O12" s="7">
        <f t="shared" si="0"/>
        <v>8</v>
      </c>
      <c r="P12" s="35">
        <f t="shared" si="1"/>
        <v>17.777777777777779</v>
      </c>
      <c r="Q12" s="34"/>
      <c r="R12" s="9">
        <v>18</v>
      </c>
      <c r="S12" s="41">
        <f t="shared" si="2"/>
        <v>27</v>
      </c>
      <c r="T12" s="8"/>
      <c r="U12" s="9">
        <v>15</v>
      </c>
      <c r="V12" s="35">
        <f t="shared" si="4"/>
        <v>30</v>
      </c>
      <c r="W12" s="10"/>
      <c r="X12" s="39">
        <f t="shared" si="5"/>
        <v>74.777777777777771</v>
      </c>
      <c r="Y12" s="40" t="str">
        <f t="shared" si="3"/>
        <v>B+</v>
      </c>
    </row>
    <row r="13" spans="1:25" ht="15.75" x14ac:dyDescent="0.25">
      <c r="B13" s="50">
        <v>2</v>
      </c>
      <c r="C13" s="50"/>
      <c r="D13" s="50">
        <v>6153020349</v>
      </c>
      <c r="E13" s="51" t="s">
        <v>106</v>
      </c>
      <c r="F13" s="51" t="s">
        <v>107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11">
        <v>1</v>
      </c>
      <c r="O13" s="7">
        <f t="shared" si="0"/>
        <v>8</v>
      </c>
      <c r="P13" s="35">
        <f t="shared" si="1"/>
        <v>17.777777777777779</v>
      </c>
      <c r="Q13" s="34"/>
      <c r="R13" s="9">
        <v>18</v>
      </c>
      <c r="S13" s="41">
        <f t="shared" si="2"/>
        <v>27</v>
      </c>
      <c r="T13" s="8"/>
      <c r="U13" s="9">
        <v>19</v>
      </c>
      <c r="V13" s="35">
        <f t="shared" si="4"/>
        <v>38</v>
      </c>
      <c r="W13" s="10"/>
      <c r="X13" s="39">
        <f t="shared" si="5"/>
        <v>82.777777777777771</v>
      </c>
      <c r="Y13" s="40" t="str">
        <f t="shared" si="3"/>
        <v>A</v>
      </c>
    </row>
    <row r="14" spans="1:25" ht="15.75" x14ac:dyDescent="0.25">
      <c r="B14" s="50">
        <v>2</v>
      </c>
      <c r="C14" s="50"/>
      <c r="D14" s="50">
        <v>6153020620</v>
      </c>
      <c r="E14" s="51" t="s">
        <v>152</v>
      </c>
      <c r="F14" s="51" t="s">
        <v>153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11">
        <v>1</v>
      </c>
      <c r="O14" s="7">
        <f t="shared" si="0"/>
        <v>8</v>
      </c>
      <c r="P14" s="35">
        <f t="shared" si="1"/>
        <v>17.777777777777779</v>
      </c>
      <c r="Q14" s="34"/>
      <c r="R14" s="9">
        <v>18</v>
      </c>
      <c r="S14" s="41">
        <f t="shared" si="2"/>
        <v>27</v>
      </c>
      <c r="T14" s="8"/>
      <c r="U14" s="9">
        <v>20</v>
      </c>
      <c r="V14" s="35">
        <f t="shared" si="4"/>
        <v>40</v>
      </c>
      <c r="W14" s="10"/>
      <c r="X14" s="39">
        <f t="shared" si="5"/>
        <v>84.777777777777771</v>
      </c>
      <c r="Y14" s="40" t="str">
        <f t="shared" si="3"/>
        <v>A</v>
      </c>
    </row>
    <row r="15" spans="1:25" ht="15.75" x14ac:dyDescent="0.25">
      <c r="B15" s="48">
        <v>3</v>
      </c>
      <c r="C15" s="48"/>
      <c r="D15" s="48">
        <v>6153020075</v>
      </c>
      <c r="E15" s="49" t="s">
        <v>66</v>
      </c>
      <c r="F15" s="49" t="s">
        <v>67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11">
        <v>1</v>
      </c>
      <c r="O15" s="7">
        <f t="shared" si="0"/>
        <v>8</v>
      </c>
      <c r="P15" s="35">
        <f t="shared" si="1"/>
        <v>17.777777777777779</v>
      </c>
      <c r="Q15" s="34"/>
      <c r="R15" s="9">
        <v>19</v>
      </c>
      <c r="S15" s="41">
        <f t="shared" si="2"/>
        <v>28.5</v>
      </c>
      <c r="T15" s="8"/>
      <c r="U15" s="9">
        <v>19</v>
      </c>
      <c r="V15" s="35">
        <f t="shared" si="4"/>
        <v>38</v>
      </c>
      <c r="W15" s="10"/>
      <c r="X15" s="39">
        <f t="shared" si="5"/>
        <v>84.277777777777771</v>
      </c>
      <c r="Y15" s="40" t="str">
        <f t="shared" si="3"/>
        <v>A</v>
      </c>
    </row>
    <row r="16" spans="1:25" ht="15.75" x14ac:dyDescent="0.25">
      <c r="B16" s="48">
        <v>3</v>
      </c>
      <c r="C16" s="48"/>
      <c r="D16" s="48">
        <v>6153020463</v>
      </c>
      <c r="E16" s="49" t="s">
        <v>126</v>
      </c>
      <c r="F16" s="49" t="s">
        <v>125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11">
        <v>1</v>
      </c>
      <c r="O16" s="7">
        <f t="shared" si="0"/>
        <v>8</v>
      </c>
      <c r="P16" s="35">
        <f t="shared" si="1"/>
        <v>17.777777777777779</v>
      </c>
      <c r="Q16" s="34"/>
      <c r="R16" s="9">
        <v>19</v>
      </c>
      <c r="S16" s="41">
        <f t="shared" si="2"/>
        <v>28.5</v>
      </c>
      <c r="T16" s="8"/>
      <c r="U16" s="9">
        <v>22</v>
      </c>
      <c r="V16" s="35">
        <f t="shared" si="4"/>
        <v>44</v>
      </c>
      <c r="W16" s="10"/>
      <c r="X16" s="39">
        <f t="shared" si="5"/>
        <v>90.277777777777771</v>
      </c>
      <c r="Y16" s="40" t="str">
        <f t="shared" si="3"/>
        <v>A</v>
      </c>
    </row>
    <row r="17" spans="2:25" ht="15.75" x14ac:dyDescent="0.25">
      <c r="B17" s="48">
        <v>3</v>
      </c>
      <c r="C17" s="48"/>
      <c r="D17" s="48">
        <v>6153020497</v>
      </c>
      <c r="E17" s="49" t="s">
        <v>129</v>
      </c>
      <c r="F17" s="49" t="s">
        <v>130</v>
      </c>
      <c r="G17" s="2">
        <v>1</v>
      </c>
      <c r="H17" s="2">
        <v>1</v>
      </c>
      <c r="I17" s="2">
        <v>1</v>
      </c>
      <c r="J17" s="2">
        <v>0</v>
      </c>
      <c r="K17" s="2">
        <v>1</v>
      </c>
      <c r="L17" s="2">
        <v>1</v>
      </c>
      <c r="M17" s="2">
        <v>1</v>
      </c>
      <c r="N17" s="11">
        <v>1</v>
      </c>
      <c r="O17" s="7">
        <f t="shared" si="0"/>
        <v>7</v>
      </c>
      <c r="P17" s="35">
        <f t="shared" si="1"/>
        <v>15.555555555555555</v>
      </c>
      <c r="Q17" s="34"/>
      <c r="R17" s="9">
        <v>19</v>
      </c>
      <c r="S17" s="41">
        <f t="shared" si="2"/>
        <v>28.5</v>
      </c>
      <c r="T17" s="8"/>
      <c r="U17" s="9">
        <v>21</v>
      </c>
      <c r="V17" s="35">
        <f t="shared" si="4"/>
        <v>42</v>
      </c>
      <c r="W17" s="10"/>
      <c r="X17" s="39">
        <f t="shared" si="5"/>
        <v>86.055555555555557</v>
      </c>
      <c r="Y17" s="40" t="str">
        <f t="shared" si="3"/>
        <v>A</v>
      </c>
    </row>
    <row r="18" spans="2:25" ht="15.75" x14ac:dyDescent="0.25">
      <c r="B18" s="48">
        <v>3</v>
      </c>
      <c r="C18" s="48"/>
      <c r="D18" s="48">
        <v>6153020521</v>
      </c>
      <c r="E18" s="49" t="s">
        <v>135</v>
      </c>
      <c r="F18" s="49" t="s">
        <v>136</v>
      </c>
      <c r="G18" s="2">
        <v>1</v>
      </c>
      <c r="H18" s="2">
        <v>1</v>
      </c>
      <c r="I18" s="2">
        <v>1</v>
      </c>
      <c r="J18" s="2">
        <v>1</v>
      </c>
      <c r="K18" s="2">
        <v>0</v>
      </c>
      <c r="L18" s="2">
        <v>1</v>
      </c>
      <c r="M18" s="2">
        <v>1</v>
      </c>
      <c r="N18" s="11">
        <v>1</v>
      </c>
      <c r="O18" s="7">
        <f t="shared" si="0"/>
        <v>7</v>
      </c>
      <c r="P18" s="35">
        <f t="shared" si="1"/>
        <v>15.555555555555555</v>
      </c>
      <c r="Q18" s="34"/>
      <c r="R18" s="9">
        <v>19</v>
      </c>
      <c r="S18" s="41">
        <f t="shared" si="2"/>
        <v>28.5</v>
      </c>
      <c r="T18" s="8"/>
      <c r="U18" s="9">
        <v>25</v>
      </c>
      <c r="V18" s="35">
        <f t="shared" si="4"/>
        <v>50</v>
      </c>
      <c r="W18" s="10"/>
      <c r="X18" s="39">
        <f t="shared" si="5"/>
        <v>94.055555555555557</v>
      </c>
      <c r="Y18" s="40" t="str">
        <f t="shared" si="3"/>
        <v>A</v>
      </c>
    </row>
    <row r="19" spans="2:25" ht="15.75" x14ac:dyDescent="0.25">
      <c r="B19" s="48">
        <v>3</v>
      </c>
      <c r="C19" s="48"/>
      <c r="D19" s="48">
        <v>6153020604</v>
      </c>
      <c r="E19" s="49" t="s">
        <v>148</v>
      </c>
      <c r="F19" s="49" t="s">
        <v>149</v>
      </c>
      <c r="G19" s="2">
        <v>0</v>
      </c>
      <c r="H19" s="2">
        <v>1</v>
      </c>
      <c r="I19" s="2">
        <v>1</v>
      </c>
      <c r="J19" s="2">
        <v>1</v>
      </c>
      <c r="K19" s="2">
        <v>0</v>
      </c>
      <c r="L19" s="2">
        <v>1</v>
      </c>
      <c r="M19" s="2">
        <v>1</v>
      </c>
      <c r="N19" s="11">
        <v>1</v>
      </c>
      <c r="O19" s="7">
        <f t="shared" si="0"/>
        <v>6</v>
      </c>
      <c r="P19" s="35">
        <f t="shared" si="1"/>
        <v>13.333333333333332</v>
      </c>
      <c r="Q19" s="34"/>
      <c r="R19" s="9">
        <v>19</v>
      </c>
      <c r="S19" s="41">
        <f t="shared" si="2"/>
        <v>28.5</v>
      </c>
      <c r="T19" s="8"/>
      <c r="U19" s="9">
        <v>13</v>
      </c>
      <c r="V19" s="35">
        <f t="shared" si="4"/>
        <v>26</v>
      </c>
      <c r="W19" s="10"/>
      <c r="X19" s="39">
        <f t="shared" si="5"/>
        <v>67.833333333333329</v>
      </c>
      <c r="Y19" s="40" t="str">
        <f t="shared" si="3"/>
        <v>C+</v>
      </c>
    </row>
    <row r="20" spans="2:25" ht="15.75" x14ac:dyDescent="0.25">
      <c r="B20" s="50">
        <v>4</v>
      </c>
      <c r="C20" s="50"/>
      <c r="D20" s="50">
        <v>6153020059</v>
      </c>
      <c r="E20" s="51" t="s">
        <v>62</v>
      </c>
      <c r="F20" s="51" t="s">
        <v>63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11">
        <v>1</v>
      </c>
      <c r="O20" s="7">
        <f t="shared" si="0"/>
        <v>8</v>
      </c>
      <c r="P20" s="35">
        <f t="shared" si="1"/>
        <v>17.777777777777779</v>
      </c>
      <c r="Q20" s="34"/>
      <c r="R20" s="9">
        <v>17.5</v>
      </c>
      <c r="S20" s="41">
        <f t="shared" si="2"/>
        <v>26.25</v>
      </c>
      <c r="T20" s="8"/>
      <c r="U20" s="9">
        <v>13</v>
      </c>
      <c r="V20" s="35">
        <f t="shared" si="4"/>
        <v>26</v>
      </c>
      <c r="W20" s="10"/>
      <c r="X20" s="39">
        <f t="shared" si="5"/>
        <v>70.027777777777771</v>
      </c>
      <c r="Y20" s="40" t="str">
        <f t="shared" si="3"/>
        <v>B</v>
      </c>
    </row>
    <row r="21" spans="2:25" ht="15.75" x14ac:dyDescent="0.25">
      <c r="B21" s="50">
        <v>4</v>
      </c>
      <c r="C21" s="50"/>
      <c r="D21" s="50">
        <v>6153020307</v>
      </c>
      <c r="E21" s="51" t="s">
        <v>98</v>
      </c>
      <c r="F21" s="51" t="s">
        <v>99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11">
        <v>1</v>
      </c>
      <c r="O21" s="7">
        <f t="shared" si="0"/>
        <v>8</v>
      </c>
      <c r="P21" s="35">
        <f t="shared" si="1"/>
        <v>17.777777777777779</v>
      </c>
      <c r="Q21" s="34"/>
      <c r="R21" s="9">
        <v>17.5</v>
      </c>
      <c r="S21" s="41">
        <f t="shared" si="2"/>
        <v>26.25</v>
      </c>
      <c r="T21" s="8"/>
      <c r="U21" s="9">
        <v>16</v>
      </c>
      <c r="V21" s="35">
        <f t="shared" si="4"/>
        <v>32</v>
      </c>
      <c r="W21" s="10"/>
      <c r="X21" s="39">
        <f t="shared" si="5"/>
        <v>76.027777777777771</v>
      </c>
      <c r="Y21" s="40" t="str">
        <f t="shared" si="3"/>
        <v>B+</v>
      </c>
    </row>
    <row r="22" spans="2:25" ht="15.75" x14ac:dyDescent="0.25">
      <c r="B22" s="50">
        <v>4</v>
      </c>
      <c r="C22" s="50"/>
      <c r="D22" s="50">
        <v>6153020356</v>
      </c>
      <c r="E22" s="51" t="s">
        <v>108</v>
      </c>
      <c r="F22" s="51" t="s">
        <v>109</v>
      </c>
      <c r="G22" s="2">
        <v>1</v>
      </c>
      <c r="H22" s="2">
        <v>1</v>
      </c>
      <c r="I22" s="2">
        <v>0</v>
      </c>
      <c r="J22" s="2">
        <v>1</v>
      </c>
      <c r="K22" s="2">
        <v>1</v>
      </c>
      <c r="L22" s="2">
        <v>1</v>
      </c>
      <c r="M22" s="2">
        <v>1</v>
      </c>
      <c r="N22" s="11">
        <v>1</v>
      </c>
      <c r="O22" s="7">
        <f t="shared" si="0"/>
        <v>7</v>
      </c>
      <c r="P22" s="35">
        <f t="shared" si="1"/>
        <v>15.555555555555555</v>
      </c>
      <c r="Q22" s="34"/>
      <c r="R22" s="9">
        <v>17.5</v>
      </c>
      <c r="S22" s="41">
        <f t="shared" si="2"/>
        <v>26.25</v>
      </c>
      <c r="T22" s="8"/>
      <c r="U22" s="9">
        <v>24</v>
      </c>
      <c r="V22" s="35">
        <f t="shared" si="4"/>
        <v>48</v>
      </c>
      <c r="W22" s="10"/>
      <c r="X22" s="39">
        <f t="shared" si="5"/>
        <v>89.805555555555557</v>
      </c>
      <c r="Y22" s="40" t="str">
        <f t="shared" si="3"/>
        <v>A</v>
      </c>
    </row>
    <row r="23" spans="2:25" ht="15.75" x14ac:dyDescent="0.25">
      <c r="B23" s="50">
        <v>4</v>
      </c>
      <c r="C23" s="50"/>
      <c r="D23" s="50">
        <v>6153020372</v>
      </c>
      <c r="E23" s="51" t="s">
        <v>112</v>
      </c>
      <c r="F23" s="51" t="s">
        <v>113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11">
        <v>1</v>
      </c>
      <c r="O23" s="7">
        <f t="shared" si="0"/>
        <v>7</v>
      </c>
      <c r="P23" s="35">
        <f t="shared" si="1"/>
        <v>15.555555555555555</v>
      </c>
      <c r="Q23" s="34"/>
      <c r="R23" s="9">
        <v>17.5</v>
      </c>
      <c r="S23" s="41">
        <f t="shared" si="2"/>
        <v>26.25</v>
      </c>
      <c r="T23" s="8"/>
      <c r="U23" s="9">
        <v>17</v>
      </c>
      <c r="V23" s="35">
        <f t="shared" si="4"/>
        <v>34</v>
      </c>
      <c r="W23" s="10"/>
      <c r="X23" s="39">
        <f t="shared" si="5"/>
        <v>75.805555555555557</v>
      </c>
      <c r="Y23" s="40" t="str">
        <f t="shared" si="3"/>
        <v>B+</v>
      </c>
    </row>
    <row r="24" spans="2:25" ht="15.75" x14ac:dyDescent="0.25">
      <c r="B24" s="50">
        <v>4</v>
      </c>
      <c r="C24" s="50"/>
      <c r="D24" s="50">
        <v>6153520017</v>
      </c>
      <c r="E24" s="51" t="s">
        <v>156</v>
      </c>
      <c r="F24" s="51" t="s">
        <v>157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11">
        <v>1</v>
      </c>
      <c r="O24" s="7">
        <f t="shared" si="0"/>
        <v>8</v>
      </c>
      <c r="P24" s="35">
        <f t="shared" si="1"/>
        <v>17.777777777777779</v>
      </c>
      <c r="Q24" s="34"/>
      <c r="R24" s="9">
        <v>17.5</v>
      </c>
      <c r="S24" s="41">
        <f t="shared" si="2"/>
        <v>26.25</v>
      </c>
      <c r="T24" s="8"/>
      <c r="U24" s="9">
        <v>21</v>
      </c>
      <c r="V24" s="35">
        <f t="shared" si="4"/>
        <v>42</v>
      </c>
      <c r="W24" s="10"/>
      <c r="X24" s="39">
        <f t="shared" si="5"/>
        <v>86.027777777777771</v>
      </c>
      <c r="Y24" s="40" t="str">
        <f t="shared" si="3"/>
        <v>A</v>
      </c>
    </row>
    <row r="25" spans="2:25" ht="15.75" x14ac:dyDescent="0.25">
      <c r="B25" s="50">
        <v>4</v>
      </c>
      <c r="C25" s="50"/>
      <c r="D25" s="50">
        <v>6253020553</v>
      </c>
      <c r="E25" s="51" t="s">
        <v>160</v>
      </c>
      <c r="F25" s="51" t="s">
        <v>161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11">
        <v>1</v>
      </c>
      <c r="O25" s="7">
        <f t="shared" si="0"/>
        <v>8</v>
      </c>
      <c r="P25" s="35">
        <f t="shared" si="1"/>
        <v>17.777777777777779</v>
      </c>
      <c r="Q25" s="34"/>
      <c r="R25" s="9">
        <v>17.5</v>
      </c>
      <c r="S25" s="41">
        <f t="shared" si="2"/>
        <v>26.25</v>
      </c>
      <c r="T25" s="8"/>
      <c r="U25" s="9">
        <v>15</v>
      </c>
      <c r="V25" s="35">
        <f t="shared" si="4"/>
        <v>30</v>
      </c>
      <c r="W25" s="10"/>
      <c r="X25" s="39">
        <f t="shared" si="5"/>
        <v>74.027777777777771</v>
      </c>
      <c r="Y25" s="40" t="str">
        <f t="shared" si="3"/>
        <v>B</v>
      </c>
    </row>
    <row r="26" spans="2:25" ht="15.75" x14ac:dyDescent="0.25">
      <c r="B26" s="48">
        <v>5</v>
      </c>
      <c r="C26" s="48"/>
      <c r="D26" s="48">
        <v>6153020034</v>
      </c>
      <c r="E26" s="49" t="s">
        <v>58</v>
      </c>
      <c r="F26" s="49" t="s">
        <v>59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0</v>
      </c>
      <c r="N26" s="11">
        <v>1</v>
      </c>
      <c r="O26" s="7">
        <f t="shared" si="0"/>
        <v>7</v>
      </c>
      <c r="P26" s="35">
        <f t="shared" si="1"/>
        <v>15.555555555555555</v>
      </c>
      <c r="Q26" s="34"/>
      <c r="R26" s="9">
        <v>16</v>
      </c>
      <c r="S26" s="41">
        <f t="shared" si="2"/>
        <v>24</v>
      </c>
      <c r="T26" s="8"/>
      <c r="U26" s="9">
        <v>21</v>
      </c>
      <c r="V26" s="35">
        <f t="shared" si="4"/>
        <v>42</v>
      </c>
      <c r="W26" s="10"/>
      <c r="X26" s="39">
        <f t="shared" si="5"/>
        <v>81.555555555555557</v>
      </c>
      <c r="Y26" s="40" t="str">
        <f t="shared" si="3"/>
        <v>A</v>
      </c>
    </row>
    <row r="27" spans="2:25" ht="15.75" x14ac:dyDescent="0.25">
      <c r="B27" s="48">
        <v>5</v>
      </c>
      <c r="C27" s="48"/>
      <c r="D27" s="48">
        <v>6153020091</v>
      </c>
      <c r="E27" s="49" t="s">
        <v>70</v>
      </c>
      <c r="F27" s="49" t="s">
        <v>71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11">
        <v>1</v>
      </c>
      <c r="O27" s="7">
        <f t="shared" si="0"/>
        <v>8</v>
      </c>
      <c r="P27" s="35">
        <f t="shared" si="1"/>
        <v>17.777777777777779</v>
      </c>
      <c r="Q27" s="34"/>
      <c r="R27" s="9">
        <v>16</v>
      </c>
      <c r="S27" s="41">
        <f t="shared" si="2"/>
        <v>24</v>
      </c>
      <c r="T27" s="8"/>
      <c r="U27" s="9">
        <v>17</v>
      </c>
      <c r="V27" s="35">
        <f t="shared" si="4"/>
        <v>34</v>
      </c>
      <c r="W27" s="10"/>
      <c r="X27" s="39">
        <f t="shared" si="5"/>
        <v>75.777777777777771</v>
      </c>
      <c r="Y27" s="40" t="str">
        <f t="shared" si="3"/>
        <v>B+</v>
      </c>
    </row>
    <row r="28" spans="2:25" ht="15.75" x14ac:dyDescent="0.25">
      <c r="B28" s="48">
        <v>5</v>
      </c>
      <c r="C28" s="48"/>
      <c r="D28" s="48">
        <v>6153020141</v>
      </c>
      <c r="E28" s="49" t="s">
        <v>77</v>
      </c>
      <c r="F28" s="49" t="s">
        <v>78</v>
      </c>
      <c r="G28" s="2">
        <v>1</v>
      </c>
      <c r="H28" s="2">
        <v>1</v>
      </c>
      <c r="I28" s="2">
        <v>1</v>
      </c>
      <c r="J28" s="2">
        <v>0</v>
      </c>
      <c r="K28" s="2">
        <v>1</v>
      </c>
      <c r="L28" s="2">
        <v>1</v>
      </c>
      <c r="M28" s="2">
        <v>1</v>
      </c>
      <c r="N28" s="11">
        <v>1</v>
      </c>
      <c r="O28" s="7">
        <f t="shared" si="0"/>
        <v>7</v>
      </c>
      <c r="P28" s="35">
        <f t="shared" si="1"/>
        <v>15.555555555555555</v>
      </c>
      <c r="Q28" s="34"/>
      <c r="R28" s="9">
        <v>16</v>
      </c>
      <c r="S28" s="41">
        <f t="shared" si="2"/>
        <v>24</v>
      </c>
      <c r="T28" s="8"/>
      <c r="U28" s="9">
        <v>22</v>
      </c>
      <c r="V28" s="35">
        <f t="shared" si="4"/>
        <v>44</v>
      </c>
      <c r="W28" s="10"/>
      <c r="X28" s="39">
        <f t="shared" si="5"/>
        <v>83.555555555555557</v>
      </c>
      <c r="Y28" s="40" t="str">
        <f t="shared" si="3"/>
        <v>A</v>
      </c>
    </row>
    <row r="29" spans="2:25" ht="15.75" x14ac:dyDescent="0.25">
      <c r="B29" s="48">
        <v>5</v>
      </c>
      <c r="C29" s="48"/>
      <c r="D29" s="48">
        <v>6153020562</v>
      </c>
      <c r="E29" s="49" t="s">
        <v>141</v>
      </c>
      <c r="F29" s="49" t="s">
        <v>142</v>
      </c>
      <c r="G29" s="2">
        <v>1</v>
      </c>
      <c r="H29" s="2">
        <v>1</v>
      </c>
      <c r="I29" s="2">
        <v>1</v>
      </c>
      <c r="J29" s="2">
        <v>0</v>
      </c>
      <c r="K29" s="2">
        <v>1</v>
      </c>
      <c r="L29" s="2">
        <v>1</v>
      </c>
      <c r="M29" s="2">
        <v>1</v>
      </c>
      <c r="N29" s="11">
        <v>1</v>
      </c>
      <c r="O29" s="7">
        <f t="shared" si="0"/>
        <v>7</v>
      </c>
      <c r="P29" s="35">
        <f t="shared" si="1"/>
        <v>15.555555555555555</v>
      </c>
      <c r="Q29" s="34"/>
      <c r="R29" s="9">
        <v>16</v>
      </c>
      <c r="S29" s="41">
        <f t="shared" si="2"/>
        <v>24</v>
      </c>
      <c r="T29" s="8"/>
      <c r="U29" s="9">
        <v>23</v>
      </c>
      <c r="V29" s="35">
        <f t="shared" si="4"/>
        <v>46</v>
      </c>
      <c r="W29" s="10"/>
      <c r="X29" s="39">
        <f t="shared" si="5"/>
        <v>85.555555555555557</v>
      </c>
      <c r="Y29" s="40" t="str">
        <f t="shared" si="3"/>
        <v>A</v>
      </c>
    </row>
    <row r="30" spans="2:25" ht="15.75" x14ac:dyDescent="0.25">
      <c r="B30" s="48">
        <v>5</v>
      </c>
      <c r="C30" s="48"/>
      <c r="D30" s="48">
        <v>6153020570</v>
      </c>
      <c r="E30" s="49" t="s">
        <v>143</v>
      </c>
      <c r="F30" s="49" t="s">
        <v>144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11">
        <v>1</v>
      </c>
      <c r="O30" s="7">
        <f t="shared" si="0"/>
        <v>8</v>
      </c>
      <c r="P30" s="35">
        <f t="shared" si="1"/>
        <v>17.777777777777779</v>
      </c>
      <c r="Q30" s="34"/>
      <c r="R30" s="9">
        <v>16</v>
      </c>
      <c r="S30" s="41">
        <f t="shared" si="2"/>
        <v>24</v>
      </c>
      <c r="T30" s="8"/>
      <c r="U30" s="9">
        <v>16</v>
      </c>
      <c r="V30" s="35">
        <f t="shared" si="4"/>
        <v>32</v>
      </c>
      <c r="W30" s="10"/>
      <c r="X30" s="39">
        <f t="shared" si="5"/>
        <v>73.777777777777771</v>
      </c>
      <c r="Y30" s="40" t="str">
        <f t="shared" si="3"/>
        <v>B</v>
      </c>
    </row>
    <row r="31" spans="2:25" ht="15.75" x14ac:dyDescent="0.25">
      <c r="B31" s="50">
        <v>6</v>
      </c>
      <c r="C31" s="50"/>
      <c r="D31" s="50">
        <v>6153020042</v>
      </c>
      <c r="E31" s="51" t="s">
        <v>60</v>
      </c>
      <c r="F31" s="51" t="s">
        <v>61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11">
        <v>1</v>
      </c>
      <c r="O31" s="7">
        <f t="shared" si="0"/>
        <v>8</v>
      </c>
      <c r="P31" s="35">
        <f t="shared" si="1"/>
        <v>17.777777777777779</v>
      </c>
      <c r="Q31" s="34"/>
      <c r="R31" s="9">
        <v>13.5</v>
      </c>
      <c r="S31" s="41">
        <f t="shared" si="2"/>
        <v>20.25</v>
      </c>
      <c r="T31" s="8"/>
      <c r="U31" s="9">
        <v>22</v>
      </c>
      <c r="V31" s="35">
        <f t="shared" si="4"/>
        <v>44</v>
      </c>
      <c r="W31" s="10"/>
      <c r="X31" s="39">
        <f t="shared" si="5"/>
        <v>82.027777777777771</v>
      </c>
      <c r="Y31" s="40" t="str">
        <f t="shared" si="3"/>
        <v>A</v>
      </c>
    </row>
    <row r="32" spans="2:25" ht="15.75" x14ac:dyDescent="0.25">
      <c r="B32" s="50">
        <v>6</v>
      </c>
      <c r="C32" s="50"/>
      <c r="D32" s="50">
        <v>6153020117</v>
      </c>
      <c r="E32" s="51" t="s">
        <v>73</v>
      </c>
      <c r="F32" s="51" t="s">
        <v>74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11">
        <v>1</v>
      </c>
      <c r="O32" s="7">
        <f t="shared" si="0"/>
        <v>8</v>
      </c>
      <c r="P32" s="35">
        <f t="shared" si="1"/>
        <v>17.777777777777779</v>
      </c>
      <c r="Q32" s="34"/>
      <c r="R32" s="9">
        <v>13.5</v>
      </c>
      <c r="S32" s="41">
        <f t="shared" si="2"/>
        <v>20.25</v>
      </c>
      <c r="T32" s="8"/>
      <c r="U32" s="9">
        <v>17</v>
      </c>
      <c r="V32" s="35">
        <f t="shared" si="4"/>
        <v>34</v>
      </c>
      <c r="W32" s="10"/>
      <c r="X32" s="39">
        <f t="shared" si="5"/>
        <v>72.027777777777771</v>
      </c>
      <c r="Y32" s="40" t="str">
        <f t="shared" si="3"/>
        <v>B</v>
      </c>
    </row>
    <row r="33" spans="2:25" ht="15.75" x14ac:dyDescent="0.25">
      <c r="B33" s="50">
        <v>6</v>
      </c>
      <c r="C33" s="50"/>
      <c r="D33" s="50">
        <v>6153020224</v>
      </c>
      <c r="E33" s="51" t="s">
        <v>87</v>
      </c>
      <c r="F33" s="51" t="s">
        <v>88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11">
        <v>1</v>
      </c>
      <c r="O33" s="7">
        <f t="shared" si="0"/>
        <v>8</v>
      </c>
      <c r="P33" s="35">
        <f t="shared" si="1"/>
        <v>17.777777777777779</v>
      </c>
      <c r="Q33" s="34"/>
      <c r="R33" s="9">
        <v>13.5</v>
      </c>
      <c r="S33" s="41">
        <f t="shared" si="2"/>
        <v>20.25</v>
      </c>
      <c r="T33" s="8"/>
      <c r="U33" s="9">
        <v>15</v>
      </c>
      <c r="V33" s="35">
        <f t="shared" si="4"/>
        <v>30</v>
      </c>
      <c r="W33" s="10"/>
      <c r="X33" s="39">
        <f t="shared" si="5"/>
        <v>68.027777777777771</v>
      </c>
      <c r="Y33" s="40" t="str">
        <f t="shared" si="3"/>
        <v>C+</v>
      </c>
    </row>
    <row r="34" spans="2:25" ht="15.75" x14ac:dyDescent="0.25">
      <c r="B34" s="50">
        <v>6</v>
      </c>
      <c r="C34" s="50"/>
      <c r="D34" s="50">
        <v>6153020315</v>
      </c>
      <c r="E34" s="51" t="s">
        <v>100</v>
      </c>
      <c r="F34" s="51" t="s">
        <v>101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11">
        <v>1</v>
      </c>
      <c r="O34" s="7">
        <f t="shared" si="0"/>
        <v>8</v>
      </c>
      <c r="P34" s="35">
        <f t="shared" si="1"/>
        <v>17.777777777777779</v>
      </c>
      <c r="Q34" s="34"/>
      <c r="R34" s="9">
        <v>13.5</v>
      </c>
      <c r="S34" s="41">
        <f t="shared" si="2"/>
        <v>20.25</v>
      </c>
      <c r="T34" s="8"/>
      <c r="U34" s="9">
        <v>16</v>
      </c>
      <c r="V34" s="35">
        <f t="shared" si="4"/>
        <v>32</v>
      </c>
      <c r="W34" s="10"/>
      <c r="X34" s="39">
        <f t="shared" si="5"/>
        <v>70.027777777777771</v>
      </c>
      <c r="Y34" s="40" t="str">
        <f t="shared" si="3"/>
        <v>B</v>
      </c>
    </row>
    <row r="35" spans="2:25" ht="15.75" x14ac:dyDescent="0.25">
      <c r="B35" s="50">
        <v>6</v>
      </c>
      <c r="C35" s="50"/>
      <c r="D35" s="50">
        <v>6153020513</v>
      </c>
      <c r="E35" s="51" t="s">
        <v>133</v>
      </c>
      <c r="F35" s="51" t="s">
        <v>134</v>
      </c>
      <c r="G35" s="2">
        <v>1</v>
      </c>
      <c r="H35" s="2">
        <v>1</v>
      </c>
      <c r="I35" s="2">
        <v>1</v>
      </c>
      <c r="J35" s="2">
        <v>0</v>
      </c>
      <c r="K35" s="2">
        <v>0</v>
      </c>
      <c r="L35" s="2">
        <v>1</v>
      </c>
      <c r="M35" s="2">
        <v>1</v>
      </c>
      <c r="N35" s="11">
        <v>1</v>
      </c>
      <c r="O35" s="7">
        <f t="shared" si="0"/>
        <v>6</v>
      </c>
      <c r="P35" s="35">
        <f t="shared" si="1"/>
        <v>13.333333333333332</v>
      </c>
      <c r="Q35" s="34"/>
      <c r="R35" s="9">
        <v>13.5</v>
      </c>
      <c r="S35" s="41">
        <f t="shared" si="2"/>
        <v>20.25</v>
      </c>
      <c r="T35" s="8"/>
      <c r="U35" s="9">
        <v>16</v>
      </c>
      <c r="V35" s="35">
        <f t="shared" si="4"/>
        <v>32</v>
      </c>
      <c r="W35" s="10"/>
      <c r="X35" s="39">
        <f t="shared" si="5"/>
        <v>65.583333333333329</v>
      </c>
      <c r="Y35" s="40" t="str">
        <f t="shared" si="3"/>
        <v>C+</v>
      </c>
    </row>
    <row r="36" spans="2:25" ht="15.75" x14ac:dyDescent="0.25">
      <c r="B36" s="48">
        <v>7</v>
      </c>
      <c r="C36" s="48"/>
      <c r="D36" s="48">
        <v>6153020083</v>
      </c>
      <c r="E36" s="49" t="s">
        <v>68</v>
      </c>
      <c r="F36" s="49" t="s">
        <v>69</v>
      </c>
      <c r="G36" s="2">
        <v>0</v>
      </c>
      <c r="H36" s="2">
        <v>0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11">
        <v>1</v>
      </c>
      <c r="O36" s="7">
        <f t="shared" si="0"/>
        <v>6</v>
      </c>
      <c r="P36" s="35">
        <f t="shared" si="1"/>
        <v>13.333333333333332</v>
      </c>
      <c r="Q36" s="34"/>
      <c r="R36" s="9">
        <v>13</v>
      </c>
      <c r="S36" s="41">
        <f t="shared" si="2"/>
        <v>19.5</v>
      </c>
      <c r="T36" s="8"/>
      <c r="U36" s="9">
        <v>16</v>
      </c>
      <c r="V36" s="35">
        <f t="shared" si="4"/>
        <v>32</v>
      </c>
      <c r="W36" s="10"/>
      <c r="X36" s="39">
        <f t="shared" si="5"/>
        <v>64.833333333333329</v>
      </c>
      <c r="Y36" s="40" t="str">
        <f t="shared" si="3"/>
        <v>C+</v>
      </c>
    </row>
    <row r="37" spans="2:25" ht="15.75" x14ac:dyDescent="0.25">
      <c r="B37" s="48">
        <v>7</v>
      </c>
      <c r="C37" s="48"/>
      <c r="D37" s="48">
        <v>6153020125</v>
      </c>
      <c r="E37" s="49" t="s">
        <v>75</v>
      </c>
      <c r="F37" s="49" t="s">
        <v>76</v>
      </c>
      <c r="G37" s="2">
        <v>1</v>
      </c>
      <c r="H37" s="2">
        <v>1</v>
      </c>
      <c r="I37" s="2">
        <v>0</v>
      </c>
      <c r="J37" s="2">
        <v>1</v>
      </c>
      <c r="K37" s="2">
        <v>1</v>
      </c>
      <c r="L37" s="2">
        <v>1</v>
      </c>
      <c r="M37" s="2">
        <v>1</v>
      </c>
      <c r="N37" s="11">
        <v>1</v>
      </c>
      <c r="O37" s="7">
        <f t="shared" ref="O37:O67" si="6">SUM(G37:N37)</f>
        <v>7</v>
      </c>
      <c r="P37" s="35">
        <f t="shared" ref="P37:P67" si="7">O37/9*20</f>
        <v>15.555555555555555</v>
      </c>
      <c r="Q37" s="34"/>
      <c r="R37" s="9">
        <v>13</v>
      </c>
      <c r="S37" s="41">
        <f t="shared" ref="S37:S67" si="8">R37/20*30</f>
        <v>19.5</v>
      </c>
      <c r="T37" s="8"/>
      <c r="U37" s="9">
        <v>12</v>
      </c>
      <c r="V37" s="35">
        <f t="shared" si="4"/>
        <v>24</v>
      </c>
      <c r="W37" s="10"/>
      <c r="X37" s="39">
        <f t="shared" ref="X37:X67" si="9">P37+S37+V37</f>
        <v>59.055555555555557</v>
      </c>
      <c r="Y37" s="40" t="str">
        <f t="shared" ref="Y37:Y67" si="10">IF(X37&gt;=79.5,"A",IF(X37&gt;=74.5,"B+",IF(X37&gt;=69.5,"B",IF(X37&gt;=64.5,"C+",IF(X37&gt;=59.5,"C",IF(X37&gt;=54.5,"D+",IF(X37&gt;=44.5,"D",IF(X37&lt;44.5,"FAIL"))))))))</f>
        <v>D+</v>
      </c>
    </row>
    <row r="38" spans="2:25" ht="15.75" x14ac:dyDescent="0.25">
      <c r="B38" s="48">
        <v>7</v>
      </c>
      <c r="C38" s="48"/>
      <c r="D38" s="48">
        <v>6153020174</v>
      </c>
      <c r="E38" s="49" t="s">
        <v>81</v>
      </c>
      <c r="F38" s="49" t="s">
        <v>82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11">
        <v>1</v>
      </c>
      <c r="O38" s="7">
        <f t="shared" si="6"/>
        <v>8</v>
      </c>
      <c r="P38" s="35">
        <f t="shared" si="7"/>
        <v>17.777777777777779</v>
      </c>
      <c r="Q38" s="34"/>
      <c r="R38" s="9">
        <v>13</v>
      </c>
      <c r="S38" s="41">
        <f t="shared" si="8"/>
        <v>19.5</v>
      </c>
      <c r="T38" s="8"/>
      <c r="U38" s="9">
        <v>19</v>
      </c>
      <c r="V38" s="35">
        <f t="shared" si="4"/>
        <v>38</v>
      </c>
      <c r="W38" s="10"/>
      <c r="X38" s="39">
        <f t="shared" si="9"/>
        <v>75.277777777777771</v>
      </c>
      <c r="Y38" s="40" t="str">
        <f t="shared" si="10"/>
        <v>B+</v>
      </c>
    </row>
    <row r="39" spans="2:25" ht="15.75" x14ac:dyDescent="0.25">
      <c r="B39" s="48">
        <v>7</v>
      </c>
      <c r="C39" s="48"/>
      <c r="D39" s="48">
        <v>6153020323</v>
      </c>
      <c r="E39" s="49" t="s">
        <v>102</v>
      </c>
      <c r="F39" s="49" t="s">
        <v>103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11">
        <v>1</v>
      </c>
      <c r="O39" s="7">
        <f t="shared" si="6"/>
        <v>8</v>
      </c>
      <c r="P39" s="35">
        <f t="shared" si="7"/>
        <v>17.777777777777779</v>
      </c>
      <c r="Q39" s="34"/>
      <c r="R39" s="9">
        <v>13</v>
      </c>
      <c r="S39" s="41">
        <f t="shared" si="8"/>
        <v>19.5</v>
      </c>
      <c r="T39" s="8"/>
      <c r="U39" s="9">
        <v>12</v>
      </c>
      <c r="V39" s="35">
        <f t="shared" si="4"/>
        <v>24</v>
      </c>
      <c r="W39" s="10"/>
      <c r="X39" s="39">
        <f t="shared" si="9"/>
        <v>61.277777777777779</v>
      </c>
      <c r="Y39" s="40" t="str">
        <f t="shared" si="10"/>
        <v>C</v>
      </c>
    </row>
    <row r="40" spans="2:25" ht="15.75" x14ac:dyDescent="0.25">
      <c r="B40" s="48">
        <v>7</v>
      </c>
      <c r="C40" s="48"/>
      <c r="D40" s="48">
        <v>6153020406</v>
      </c>
      <c r="E40" s="49" t="s">
        <v>118</v>
      </c>
      <c r="F40" s="49" t="s">
        <v>119</v>
      </c>
      <c r="G40" s="2">
        <v>1</v>
      </c>
      <c r="H40" s="2">
        <v>1</v>
      </c>
      <c r="I40" s="2">
        <v>1</v>
      </c>
      <c r="J40" s="2">
        <v>0</v>
      </c>
      <c r="K40" s="2">
        <v>1</v>
      </c>
      <c r="L40" s="2">
        <v>1</v>
      </c>
      <c r="M40" s="2">
        <v>1</v>
      </c>
      <c r="N40" s="11">
        <v>1</v>
      </c>
      <c r="O40" s="7">
        <f t="shared" si="6"/>
        <v>7</v>
      </c>
      <c r="P40" s="35">
        <f t="shared" si="7"/>
        <v>15.555555555555555</v>
      </c>
      <c r="Q40" s="34"/>
      <c r="R40" s="9">
        <v>13</v>
      </c>
      <c r="S40" s="41">
        <f t="shared" si="8"/>
        <v>19.5</v>
      </c>
      <c r="T40" s="8"/>
      <c r="U40" s="9">
        <v>23</v>
      </c>
      <c r="V40" s="35">
        <f t="shared" si="4"/>
        <v>46</v>
      </c>
      <c r="W40" s="10"/>
      <c r="X40" s="39">
        <f t="shared" si="9"/>
        <v>81.055555555555557</v>
      </c>
      <c r="Y40" s="40" t="str">
        <f t="shared" si="10"/>
        <v>A</v>
      </c>
    </row>
    <row r="41" spans="2:25" ht="15.75" x14ac:dyDescent="0.25">
      <c r="B41" s="48">
        <v>7</v>
      </c>
      <c r="C41" s="48"/>
      <c r="D41" s="48">
        <v>6153020430</v>
      </c>
      <c r="E41" s="49" t="s">
        <v>122</v>
      </c>
      <c r="F41" s="49" t="s">
        <v>123</v>
      </c>
      <c r="G41" s="2">
        <v>1</v>
      </c>
      <c r="H41" s="2">
        <v>0</v>
      </c>
      <c r="I41" s="2">
        <v>1</v>
      </c>
      <c r="J41" s="2">
        <v>0</v>
      </c>
      <c r="K41" s="2">
        <v>0</v>
      </c>
      <c r="L41" s="2">
        <v>1</v>
      </c>
      <c r="M41" s="2">
        <v>1</v>
      </c>
      <c r="N41" s="11">
        <v>1</v>
      </c>
      <c r="O41" s="7">
        <f t="shared" si="6"/>
        <v>5</v>
      </c>
      <c r="P41" s="35">
        <f t="shared" si="7"/>
        <v>11.111111111111111</v>
      </c>
      <c r="Q41" s="34"/>
      <c r="R41" s="9">
        <v>13</v>
      </c>
      <c r="S41" s="41">
        <f t="shared" si="8"/>
        <v>19.5</v>
      </c>
      <c r="T41" s="8"/>
      <c r="U41" s="9">
        <v>21</v>
      </c>
      <c r="V41" s="35">
        <f t="shared" si="4"/>
        <v>42</v>
      </c>
      <c r="W41" s="10"/>
      <c r="X41" s="39">
        <f t="shared" si="9"/>
        <v>72.611111111111114</v>
      </c>
      <c r="Y41" s="40" t="str">
        <f t="shared" si="10"/>
        <v>B</v>
      </c>
    </row>
    <row r="42" spans="2:25" ht="15.75" x14ac:dyDescent="0.25">
      <c r="B42" s="50">
        <v>8</v>
      </c>
      <c r="C42" s="50"/>
      <c r="D42" s="50">
        <v>6153020489</v>
      </c>
      <c r="E42" s="51" t="s">
        <v>127</v>
      </c>
      <c r="F42" s="51" t="s">
        <v>128</v>
      </c>
      <c r="G42" s="2">
        <v>0</v>
      </c>
      <c r="H42" s="2">
        <v>1</v>
      </c>
      <c r="I42" s="2">
        <v>0</v>
      </c>
      <c r="J42" s="2">
        <v>1</v>
      </c>
      <c r="K42" s="2">
        <v>1</v>
      </c>
      <c r="L42" s="2">
        <v>1</v>
      </c>
      <c r="M42" s="2">
        <v>0</v>
      </c>
      <c r="N42" s="11">
        <v>1</v>
      </c>
      <c r="O42" s="7">
        <f t="shared" si="6"/>
        <v>5</v>
      </c>
      <c r="P42" s="35">
        <f t="shared" si="7"/>
        <v>11.111111111111111</v>
      </c>
      <c r="Q42" s="34"/>
      <c r="R42" s="9">
        <v>12</v>
      </c>
      <c r="S42" s="41">
        <f t="shared" si="8"/>
        <v>18</v>
      </c>
      <c r="T42" s="8"/>
      <c r="U42" s="9">
        <v>12</v>
      </c>
      <c r="V42" s="35">
        <f t="shared" si="4"/>
        <v>24</v>
      </c>
      <c r="W42" s="10"/>
      <c r="X42" s="39">
        <f t="shared" si="9"/>
        <v>53.111111111111114</v>
      </c>
      <c r="Y42" s="40" t="str">
        <f t="shared" si="10"/>
        <v>D</v>
      </c>
    </row>
    <row r="43" spans="2:25" ht="15.75" x14ac:dyDescent="0.25">
      <c r="B43" s="50">
        <v>8</v>
      </c>
      <c r="C43" s="50"/>
      <c r="D43" s="50">
        <v>6153020539</v>
      </c>
      <c r="E43" s="51" t="s">
        <v>137</v>
      </c>
      <c r="F43" s="51" t="s">
        <v>138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11">
        <v>1</v>
      </c>
      <c r="O43" s="7">
        <f t="shared" si="6"/>
        <v>8</v>
      </c>
      <c r="P43" s="35">
        <f t="shared" si="7"/>
        <v>17.777777777777779</v>
      </c>
      <c r="Q43" s="34"/>
      <c r="R43" s="9">
        <v>12</v>
      </c>
      <c r="S43" s="41">
        <f t="shared" si="8"/>
        <v>18</v>
      </c>
      <c r="T43" s="8"/>
      <c r="U43" s="9">
        <v>19</v>
      </c>
      <c r="V43" s="35">
        <f t="shared" si="4"/>
        <v>38</v>
      </c>
      <c r="W43" s="10"/>
      <c r="X43" s="39">
        <f t="shared" si="9"/>
        <v>73.777777777777771</v>
      </c>
      <c r="Y43" s="40" t="str">
        <f t="shared" si="10"/>
        <v>B</v>
      </c>
    </row>
    <row r="44" spans="2:25" ht="15.75" x14ac:dyDescent="0.25">
      <c r="B44" s="50">
        <v>8</v>
      </c>
      <c r="C44" s="50"/>
      <c r="D44" s="50">
        <v>6253020108</v>
      </c>
      <c r="E44" s="51" t="s">
        <v>158</v>
      </c>
      <c r="F44" s="51" t="s">
        <v>159</v>
      </c>
      <c r="G44" s="2">
        <v>0</v>
      </c>
      <c r="H44" s="2">
        <v>1</v>
      </c>
      <c r="I44" s="2">
        <v>0</v>
      </c>
      <c r="J44" s="2">
        <v>1</v>
      </c>
      <c r="K44" s="2">
        <v>1</v>
      </c>
      <c r="L44" s="2">
        <v>1</v>
      </c>
      <c r="M44" s="2">
        <v>0</v>
      </c>
      <c r="N44" s="11">
        <v>1</v>
      </c>
      <c r="O44" s="7">
        <f t="shared" si="6"/>
        <v>5</v>
      </c>
      <c r="P44" s="35">
        <f t="shared" si="7"/>
        <v>11.111111111111111</v>
      </c>
      <c r="Q44" s="34"/>
      <c r="R44" s="9">
        <v>12</v>
      </c>
      <c r="S44" s="41">
        <f t="shared" si="8"/>
        <v>18</v>
      </c>
      <c r="T44" s="8"/>
      <c r="U44" s="9">
        <v>19</v>
      </c>
      <c r="V44" s="35">
        <f t="shared" si="4"/>
        <v>38</v>
      </c>
      <c r="W44" s="10"/>
      <c r="X44" s="39">
        <f t="shared" si="9"/>
        <v>67.111111111111114</v>
      </c>
      <c r="Y44" s="40" t="str">
        <f t="shared" si="10"/>
        <v>C+</v>
      </c>
    </row>
    <row r="45" spans="2:25" ht="15.75" x14ac:dyDescent="0.25">
      <c r="B45" s="48">
        <v>9</v>
      </c>
      <c r="C45" s="48"/>
      <c r="D45" s="48">
        <v>6053520034</v>
      </c>
      <c r="E45" s="49" t="s">
        <v>51</v>
      </c>
      <c r="F45" s="49" t="s">
        <v>52</v>
      </c>
      <c r="G45" s="2">
        <v>1</v>
      </c>
      <c r="H45" s="2">
        <v>1</v>
      </c>
      <c r="I45" s="2">
        <v>0</v>
      </c>
      <c r="J45" s="2">
        <v>1</v>
      </c>
      <c r="K45" s="2">
        <v>0</v>
      </c>
      <c r="L45" s="2">
        <v>1</v>
      </c>
      <c r="M45" s="2">
        <v>1</v>
      </c>
      <c r="N45" s="11">
        <v>1</v>
      </c>
      <c r="O45" s="7">
        <f t="shared" si="6"/>
        <v>6</v>
      </c>
      <c r="P45" s="35">
        <f t="shared" si="7"/>
        <v>13.333333333333332</v>
      </c>
      <c r="Q45" s="34"/>
      <c r="R45" s="9">
        <v>14.5</v>
      </c>
      <c r="S45" s="41">
        <f t="shared" si="8"/>
        <v>21.75</v>
      </c>
      <c r="T45" s="8"/>
      <c r="U45" s="9">
        <v>23</v>
      </c>
      <c r="V45" s="35">
        <f t="shared" si="4"/>
        <v>46</v>
      </c>
      <c r="W45" s="10"/>
      <c r="X45" s="39">
        <f t="shared" si="9"/>
        <v>81.083333333333329</v>
      </c>
      <c r="Y45" s="40" t="str">
        <f t="shared" si="10"/>
        <v>A</v>
      </c>
    </row>
    <row r="46" spans="2:25" ht="15.75" x14ac:dyDescent="0.25">
      <c r="B46" s="48">
        <v>9</v>
      </c>
      <c r="C46" s="48"/>
      <c r="D46" s="48">
        <v>6153020067</v>
      </c>
      <c r="E46" s="49" t="s">
        <v>64</v>
      </c>
      <c r="F46" s="49" t="s">
        <v>65</v>
      </c>
      <c r="G46" s="2">
        <v>1</v>
      </c>
      <c r="H46" s="2">
        <v>1</v>
      </c>
      <c r="I46" s="2">
        <v>0</v>
      </c>
      <c r="J46" s="2">
        <v>1</v>
      </c>
      <c r="K46" s="2">
        <v>0</v>
      </c>
      <c r="L46" s="2">
        <v>1</v>
      </c>
      <c r="M46" s="2">
        <v>1</v>
      </c>
      <c r="N46" s="11">
        <v>1</v>
      </c>
      <c r="O46" s="7">
        <f t="shared" si="6"/>
        <v>6</v>
      </c>
      <c r="P46" s="35">
        <f t="shared" si="7"/>
        <v>13.333333333333332</v>
      </c>
      <c r="Q46" s="34"/>
      <c r="R46" s="9">
        <v>14.5</v>
      </c>
      <c r="S46" s="41">
        <f t="shared" si="8"/>
        <v>21.75</v>
      </c>
      <c r="T46" s="8"/>
      <c r="U46" s="9">
        <v>23</v>
      </c>
      <c r="V46" s="35">
        <f t="shared" si="4"/>
        <v>46</v>
      </c>
      <c r="W46" s="10"/>
      <c r="X46" s="39">
        <f t="shared" si="9"/>
        <v>81.083333333333329</v>
      </c>
      <c r="Y46" s="40" t="str">
        <f t="shared" si="10"/>
        <v>A</v>
      </c>
    </row>
    <row r="47" spans="2:25" ht="15.75" x14ac:dyDescent="0.25">
      <c r="B47" s="48">
        <v>9</v>
      </c>
      <c r="C47" s="48"/>
      <c r="D47" s="48">
        <v>6153020232</v>
      </c>
      <c r="E47" s="49" t="s">
        <v>163</v>
      </c>
      <c r="F47" s="49" t="s">
        <v>89</v>
      </c>
      <c r="G47" s="2">
        <v>1</v>
      </c>
      <c r="H47" s="2">
        <v>0</v>
      </c>
      <c r="I47" s="2">
        <v>1</v>
      </c>
      <c r="J47" s="2">
        <v>1</v>
      </c>
      <c r="K47" s="2">
        <v>0</v>
      </c>
      <c r="L47" s="2">
        <v>1</v>
      </c>
      <c r="M47" s="2">
        <v>1</v>
      </c>
      <c r="N47" s="11">
        <v>1</v>
      </c>
      <c r="O47" s="7">
        <f t="shared" si="6"/>
        <v>6</v>
      </c>
      <c r="P47" s="35">
        <f t="shared" si="7"/>
        <v>13.333333333333332</v>
      </c>
      <c r="Q47" s="34"/>
      <c r="R47" s="9">
        <v>14.5</v>
      </c>
      <c r="S47" s="41">
        <f t="shared" si="8"/>
        <v>21.75</v>
      </c>
      <c r="T47" s="8"/>
      <c r="U47" s="9">
        <v>12</v>
      </c>
      <c r="V47" s="35">
        <f t="shared" si="4"/>
        <v>24</v>
      </c>
      <c r="W47" s="10"/>
      <c r="X47" s="39">
        <f t="shared" si="9"/>
        <v>59.083333333333329</v>
      </c>
      <c r="Y47" s="40" t="str">
        <f t="shared" si="10"/>
        <v>D+</v>
      </c>
    </row>
    <row r="48" spans="2:25" ht="15.75" x14ac:dyDescent="0.25">
      <c r="B48" s="48">
        <v>9</v>
      </c>
      <c r="C48" s="48"/>
      <c r="D48" s="48">
        <v>6153020299</v>
      </c>
      <c r="E48" s="49" t="s">
        <v>96</v>
      </c>
      <c r="F48" s="49" t="s">
        <v>97</v>
      </c>
      <c r="G48" s="2">
        <v>1</v>
      </c>
      <c r="H48" s="2">
        <v>1</v>
      </c>
      <c r="I48" s="2">
        <v>1</v>
      </c>
      <c r="J48" s="2">
        <v>0</v>
      </c>
      <c r="K48" s="2">
        <v>1</v>
      </c>
      <c r="L48" s="2">
        <v>1</v>
      </c>
      <c r="M48" s="2">
        <v>1</v>
      </c>
      <c r="N48" s="11">
        <v>1</v>
      </c>
      <c r="O48" s="7">
        <f t="shared" si="6"/>
        <v>7</v>
      </c>
      <c r="P48" s="35">
        <f t="shared" si="7"/>
        <v>15.555555555555555</v>
      </c>
      <c r="Q48" s="34"/>
      <c r="R48" s="9">
        <v>14.5</v>
      </c>
      <c r="S48" s="41">
        <f t="shared" si="8"/>
        <v>21.75</v>
      </c>
      <c r="T48" s="8"/>
      <c r="U48" s="9">
        <v>19</v>
      </c>
      <c r="V48" s="35">
        <f t="shared" si="4"/>
        <v>38</v>
      </c>
      <c r="W48" s="10"/>
      <c r="X48" s="39">
        <f t="shared" si="9"/>
        <v>75.305555555555557</v>
      </c>
      <c r="Y48" s="40" t="str">
        <f t="shared" si="10"/>
        <v>B+</v>
      </c>
    </row>
    <row r="49" spans="2:25" ht="15.75" x14ac:dyDescent="0.25">
      <c r="B49" s="48">
        <v>9</v>
      </c>
      <c r="C49" s="48"/>
      <c r="D49" s="48">
        <v>6153020331</v>
      </c>
      <c r="E49" s="49" t="s">
        <v>104</v>
      </c>
      <c r="F49" s="49" t="s">
        <v>105</v>
      </c>
      <c r="G49" s="2">
        <v>1</v>
      </c>
      <c r="H49" s="2">
        <v>1</v>
      </c>
      <c r="I49" s="2">
        <v>0</v>
      </c>
      <c r="J49" s="2">
        <v>0</v>
      </c>
      <c r="K49" s="2">
        <v>1</v>
      </c>
      <c r="L49" s="2">
        <v>1</v>
      </c>
      <c r="M49" s="2">
        <v>1</v>
      </c>
      <c r="N49" s="11">
        <v>1</v>
      </c>
      <c r="O49" s="7">
        <f t="shared" si="6"/>
        <v>6</v>
      </c>
      <c r="P49" s="35">
        <f t="shared" si="7"/>
        <v>13.333333333333332</v>
      </c>
      <c r="Q49" s="34"/>
      <c r="R49" s="9">
        <v>14.5</v>
      </c>
      <c r="S49" s="41">
        <f t="shared" si="8"/>
        <v>21.75</v>
      </c>
      <c r="T49" s="8"/>
      <c r="U49" s="9">
        <v>12</v>
      </c>
      <c r="V49" s="35">
        <f t="shared" si="4"/>
        <v>24</v>
      </c>
      <c r="W49" s="10"/>
      <c r="X49" s="39">
        <f t="shared" si="9"/>
        <v>59.083333333333329</v>
      </c>
      <c r="Y49" s="40" t="str">
        <f t="shared" si="10"/>
        <v>D+</v>
      </c>
    </row>
    <row r="50" spans="2:25" ht="15.75" x14ac:dyDescent="0.25">
      <c r="B50" s="48">
        <v>9</v>
      </c>
      <c r="C50" s="48"/>
      <c r="D50" s="48">
        <v>6153020398</v>
      </c>
      <c r="E50" s="49" t="s">
        <v>116</v>
      </c>
      <c r="F50" s="49" t="s">
        <v>117</v>
      </c>
      <c r="G50" s="2">
        <v>0</v>
      </c>
      <c r="H50" s="2">
        <v>0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11">
        <v>1</v>
      </c>
      <c r="O50" s="7">
        <f t="shared" si="6"/>
        <v>6</v>
      </c>
      <c r="P50" s="35">
        <f t="shared" si="7"/>
        <v>13.333333333333332</v>
      </c>
      <c r="Q50" s="34"/>
      <c r="R50" s="9">
        <v>14.5</v>
      </c>
      <c r="S50" s="41">
        <f t="shared" si="8"/>
        <v>21.75</v>
      </c>
      <c r="T50" s="8"/>
      <c r="U50" s="9">
        <v>18</v>
      </c>
      <c r="V50" s="35">
        <f t="shared" si="4"/>
        <v>36</v>
      </c>
      <c r="W50" s="10"/>
      <c r="X50" s="39">
        <f t="shared" si="9"/>
        <v>71.083333333333329</v>
      </c>
      <c r="Y50" s="40" t="str">
        <f t="shared" si="10"/>
        <v>B</v>
      </c>
    </row>
    <row r="51" spans="2:25" ht="15.75" x14ac:dyDescent="0.25">
      <c r="B51" s="50">
        <v>10</v>
      </c>
      <c r="C51" s="50"/>
      <c r="D51" s="50">
        <v>5853520095</v>
      </c>
      <c r="E51" s="51" t="s">
        <v>43</v>
      </c>
      <c r="F51" s="51" t="s">
        <v>44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0</v>
      </c>
      <c r="M51" s="2">
        <v>1</v>
      </c>
      <c r="N51" s="11">
        <v>1</v>
      </c>
      <c r="O51" s="7">
        <f t="shared" si="6"/>
        <v>7</v>
      </c>
      <c r="P51" s="35">
        <f t="shared" si="7"/>
        <v>15.555555555555555</v>
      </c>
      <c r="Q51" s="34"/>
      <c r="R51" s="9">
        <v>14</v>
      </c>
      <c r="S51" s="41">
        <f t="shared" si="8"/>
        <v>21</v>
      </c>
      <c r="T51" s="8"/>
      <c r="U51" s="9">
        <v>21</v>
      </c>
      <c r="V51" s="35">
        <f t="shared" si="4"/>
        <v>42</v>
      </c>
      <c r="W51" s="10"/>
      <c r="X51" s="39">
        <f t="shared" si="9"/>
        <v>78.555555555555557</v>
      </c>
      <c r="Y51" s="40" t="str">
        <f t="shared" si="10"/>
        <v>B+</v>
      </c>
    </row>
    <row r="52" spans="2:25" ht="15.75" x14ac:dyDescent="0.25">
      <c r="B52" s="50">
        <v>10</v>
      </c>
      <c r="C52" s="50"/>
      <c r="D52" s="50">
        <v>6153020257</v>
      </c>
      <c r="E52" s="51" t="s">
        <v>92</v>
      </c>
      <c r="F52" s="51" t="s">
        <v>93</v>
      </c>
      <c r="G52" s="2">
        <v>1</v>
      </c>
      <c r="H52" s="2">
        <v>1</v>
      </c>
      <c r="I52" s="2">
        <v>0</v>
      </c>
      <c r="J52" s="2">
        <v>1</v>
      </c>
      <c r="K52" s="2">
        <v>1</v>
      </c>
      <c r="L52" s="2">
        <v>1</v>
      </c>
      <c r="M52" s="2">
        <v>1</v>
      </c>
      <c r="N52" s="11">
        <v>1</v>
      </c>
      <c r="O52" s="7">
        <f t="shared" si="6"/>
        <v>7</v>
      </c>
      <c r="P52" s="35">
        <f t="shared" si="7"/>
        <v>15.555555555555555</v>
      </c>
      <c r="Q52" s="34"/>
      <c r="R52" s="9">
        <v>14</v>
      </c>
      <c r="S52" s="41">
        <f t="shared" si="8"/>
        <v>21</v>
      </c>
      <c r="T52" s="8"/>
      <c r="U52" s="9">
        <v>16</v>
      </c>
      <c r="V52" s="35">
        <f t="shared" si="4"/>
        <v>32</v>
      </c>
      <c r="W52" s="10"/>
      <c r="X52" s="39">
        <f t="shared" si="9"/>
        <v>68.555555555555557</v>
      </c>
      <c r="Y52" s="40" t="str">
        <f t="shared" si="10"/>
        <v>C+</v>
      </c>
    </row>
    <row r="53" spans="2:25" ht="15.75" x14ac:dyDescent="0.25">
      <c r="B53" s="50">
        <v>10</v>
      </c>
      <c r="C53" s="50"/>
      <c r="D53" s="50">
        <v>6153020422</v>
      </c>
      <c r="E53" s="51" t="s">
        <v>120</v>
      </c>
      <c r="F53" s="51" t="s">
        <v>121</v>
      </c>
      <c r="G53" s="2">
        <v>1</v>
      </c>
      <c r="H53" s="2">
        <v>1</v>
      </c>
      <c r="I53" s="2">
        <v>0</v>
      </c>
      <c r="J53" s="2">
        <v>1</v>
      </c>
      <c r="K53" s="2">
        <v>1</v>
      </c>
      <c r="L53" s="2">
        <v>1</v>
      </c>
      <c r="M53" s="2">
        <v>1</v>
      </c>
      <c r="N53" s="11">
        <v>1</v>
      </c>
      <c r="O53" s="7">
        <f t="shared" si="6"/>
        <v>7</v>
      </c>
      <c r="P53" s="35">
        <f t="shared" si="7"/>
        <v>15.555555555555555</v>
      </c>
      <c r="Q53" s="34"/>
      <c r="R53" s="9">
        <v>14</v>
      </c>
      <c r="S53" s="41">
        <f t="shared" si="8"/>
        <v>21</v>
      </c>
      <c r="T53" s="8"/>
      <c r="U53" s="9">
        <v>16</v>
      </c>
      <c r="V53" s="35">
        <f t="shared" si="4"/>
        <v>32</v>
      </c>
      <c r="W53" s="10"/>
      <c r="X53" s="39">
        <f t="shared" si="9"/>
        <v>68.555555555555557</v>
      </c>
      <c r="Y53" s="40" t="str">
        <f t="shared" si="10"/>
        <v>C+</v>
      </c>
    </row>
    <row r="54" spans="2:25" ht="15.75" x14ac:dyDescent="0.25">
      <c r="B54" s="50">
        <v>10</v>
      </c>
      <c r="C54" s="50"/>
      <c r="D54" s="50">
        <v>6153020505</v>
      </c>
      <c r="E54" s="51" t="s">
        <v>131</v>
      </c>
      <c r="F54" s="51" t="s">
        <v>132</v>
      </c>
      <c r="G54" s="2">
        <v>1</v>
      </c>
      <c r="H54" s="2">
        <v>0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11">
        <v>1</v>
      </c>
      <c r="O54" s="7">
        <f t="shared" si="6"/>
        <v>7</v>
      </c>
      <c r="P54" s="35">
        <f t="shared" si="7"/>
        <v>15.555555555555555</v>
      </c>
      <c r="Q54" s="34"/>
      <c r="R54" s="9">
        <v>14</v>
      </c>
      <c r="S54" s="41">
        <f t="shared" si="8"/>
        <v>21</v>
      </c>
      <c r="T54" s="8"/>
      <c r="U54" s="9">
        <v>14</v>
      </c>
      <c r="V54" s="35">
        <f t="shared" si="4"/>
        <v>28.000000000000004</v>
      </c>
      <c r="W54" s="10"/>
      <c r="X54" s="39">
        <f t="shared" si="9"/>
        <v>64.555555555555557</v>
      </c>
      <c r="Y54" s="40" t="str">
        <f t="shared" si="10"/>
        <v>C+</v>
      </c>
    </row>
    <row r="55" spans="2:25" ht="15.75" x14ac:dyDescent="0.25">
      <c r="B55" s="50">
        <v>10</v>
      </c>
      <c r="C55" s="50"/>
      <c r="D55" s="50">
        <v>6153020554</v>
      </c>
      <c r="E55" s="51" t="s">
        <v>139</v>
      </c>
      <c r="F55" s="51" t="s">
        <v>140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11">
        <v>1</v>
      </c>
      <c r="O55" s="7">
        <f t="shared" si="6"/>
        <v>8</v>
      </c>
      <c r="P55" s="35">
        <f t="shared" si="7"/>
        <v>17.777777777777779</v>
      </c>
      <c r="Q55" s="34"/>
      <c r="R55" s="9">
        <v>14</v>
      </c>
      <c r="S55" s="41">
        <f t="shared" si="8"/>
        <v>21</v>
      </c>
      <c r="T55" s="8"/>
      <c r="U55" s="9">
        <v>19</v>
      </c>
      <c r="V55" s="35">
        <f t="shared" si="4"/>
        <v>38</v>
      </c>
      <c r="W55" s="10"/>
      <c r="X55" s="39">
        <f t="shared" si="9"/>
        <v>76.777777777777771</v>
      </c>
      <c r="Y55" s="40" t="str">
        <f t="shared" si="10"/>
        <v>B+</v>
      </c>
    </row>
    <row r="56" spans="2:25" ht="15.75" x14ac:dyDescent="0.25">
      <c r="B56" s="50">
        <v>10</v>
      </c>
      <c r="C56" s="50"/>
      <c r="D56" s="50">
        <v>6153020612</v>
      </c>
      <c r="E56" s="51" t="s">
        <v>150</v>
      </c>
      <c r="F56" s="51" t="s">
        <v>151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11">
        <v>1</v>
      </c>
      <c r="O56" s="7">
        <f t="shared" si="6"/>
        <v>8</v>
      </c>
      <c r="P56" s="35">
        <f t="shared" si="7"/>
        <v>17.777777777777779</v>
      </c>
      <c r="Q56" s="34"/>
      <c r="R56" s="9">
        <v>14</v>
      </c>
      <c r="S56" s="41">
        <f t="shared" si="8"/>
        <v>21</v>
      </c>
      <c r="T56" s="8"/>
      <c r="U56" s="9">
        <v>18</v>
      </c>
      <c r="V56" s="35">
        <f t="shared" si="4"/>
        <v>36</v>
      </c>
      <c r="W56" s="10"/>
      <c r="X56" s="39">
        <f t="shared" si="9"/>
        <v>74.777777777777771</v>
      </c>
      <c r="Y56" s="40" t="str">
        <f t="shared" si="10"/>
        <v>B+</v>
      </c>
    </row>
    <row r="57" spans="2:25" ht="15.75" x14ac:dyDescent="0.25">
      <c r="B57" s="48">
        <v>11</v>
      </c>
      <c r="C57" s="48"/>
      <c r="D57" s="48">
        <v>5953500120</v>
      </c>
      <c r="E57" s="49" t="s">
        <v>47</v>
      </c>
      <c r="F57" s="49" t="s">
        <v>48</v>
      </c>
      <c r="G57" s="2">
        <v>1</v>
      </c>
      <c r="H57" s="2">
        <v>0</v>
      </c>
      <c r="I57" s="2">
        <v>1</v>
      </c>
      <c r="J57" s="2">
        <v>1</v>
      </c>
      <c r="K57" s="2">
        <v>0</v>
      </c>
      <c r="L57" s="2">
        <v>1</v>
      </c>
      <c r="M57" s="2">
        <v>1</v>
      </c>
      <c r="N57" s="11">
        <v>1</v>
      </c>
      <c r="O57" s="7">
        <f t="shared" si="6"/>
        <v>6</v>
      </c>
      <c r="P57" s="35">
        <f t="shared" si="7"/>
        <v>13.333333333333332</v>
      </c>
      <c r="Q57" s="34"/>
      <c r="R57" s="9">
        <v>14</v>
      </c>
      <c r="S57" s="41">
        <f t="shared" si="8"/>
        <v>21</v>
      </c>
      <c r="T57" s="8"/>
      <c r="U57" s="9">
        <v>10</v>
      </c>
      <c r="V57" s="35">
        <f t="shared" si="4"/>
        <v>20</v>
      </c>
      <c r="W57" s="10"/>
      <c r="X57" s="39">
        <f t="shared" si="9"/>
        <v>54.333333333333329</v>
      </c>
      <c r="Y57" s="40" t="str">
        <f t="shared" si="10"/>
        <v>D</v>
      </c>
    </row>
    <row r="58" spans="2:25" ht="15.75" x14ac:dyDescent="0.25">
      <c r="B58" s="48">
        <v>11</v>
      </c>
      <c r="C58" s="48"/>
      <c r="D58" s="48">
        <v>6153020109</v>
      </c>
      <c r="E58" s="49" t="s">
        <v>72</v>
      </c>
      <c r="F58" s="49" t="s">
        <v>38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  <c r="L58" s="2">
        <v>0</v>
      </c>
      <c r="M58" s="2">
        <v>1</v>
      </c>
      <c r="N58" s="11">
        <v>1</v>
      </c>
      <c r="O58" s="7">
        <f t="shared" si="6"/>
        <v>4</v>
      </c>
      <c r="P58" s="35">
        <f t="shared" si="7"/>
        <v>8.8888888888888893</v>
      </c>
      <c r="Q58" s="34"/>
      <c r="R58" s="9">
        <v>14</v>
      </c>
      <c r="S58" s="41">
        <f t="shared" si="8"/>
        <v>21</v>
      </c>
      <c r="T58" s="8"/>
      <c r="U58" s="9">
        <v>13</v>
      </c>
      <c r="V58" s="35">
        <f t="shared" si="4"/>
        <v>26</v>
      </c>
      <c r="W58" s="10"/>
      <c r="X58" s="39">
        <f t="shared" si="9"/>
        <v>55.888888888888886</v>
      </c>
      <c r="Y58" s="40" t="str">
        <f t="shared" si="10"/>
        <v>D+</v>
      </c>
    </row>
    <row r="59" spans="2:25" ht="15.75" x14ac:dyDescent="0.25">
      <c r="B59" s="48">
        <v>11</v>
      </c>
      <c r="C59" s="48"/>
      <c r="D59" s="48">
        <v>6153020166</v>
      </c>
      <c r="E59" s="49" t="s">
        <v>79</v>
      </c>
      <c r="F59" s="49" t="s">
        <v>80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11">
        <v>1</v>
      </c>
      <c r="O59" s="7">
        <f t="shared" si="6"/>
        <v>8</v>
      </c>
      <c r="P59" s="35">
        <f t="shared" si="7"/>
        <v>17.777777777777779</v>
      </c>
      <c r="Q59" s="34"/>
      <c r="R59" s="9">
        <v>14</v>
      </c>
      <c r="S59" s="41">
        <f t="shared" si="8"/>
        <v>21</v>
      </c>
      <c r="T59" s="8"/>
      <c r="U59" s="9">
        <v>21</v>
      </c>
      <c r="V59" s="35">
        <f t="shared" si="4"/>
        <v>42</v>
      </c>
      <c r="W59" s="10"/>
      <c r="X59" s="39">
        <f t="shared" si="9"/>
        <v>80.777777777777771</v>
      </c>
      <c r="Y59" s="40" t="str">
        <f t="shared" si="10"/>
        <v>A</v>
      </c>
    </row>
    <row r="60" spans="2:25" ht="15.75" x14ac:dyDescent="0.25">
      <c r="B60" s="48">
        <v>11</v>
      </c>
      <c r="C60" s="48"/>
      <c r="D60" s="48">
        <v>6153020182</v>
      </c>
      <c r="E60" s="49" t="s">
        <v>83</v>
      </c>
      <c r="F60" s="49" t="s">
        <v>84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11">
        <v>1</v>
      </c>
      <c r="O60" s="7">
        <f t="shared" si="6"/>
        <v>8</v>
      </c>
      <c r="P60" s="35">
        <f t="shared" si="7"/>
        <v>17.777777777777779</v>
      </c>
      <c r="Q60" s="34"/>
      <c r="R60" s="9">
        <v>14</v>
      </c>
      <c r="S60" s="41">
        <f t="shared" si="8"/>
        <v>21</v>
      </c>
      <c r="T60" s="8"/>
      <c r="U60" s="9">
        <v>15</v>
      </c>
      <c r="V60" s="35">
        <f t="shared" si="4"/>
        <v>30</v>
      </c>
      <c r="W60" s="10"/>
      <c r="X60" s="39">
        <f t="shared" si="9"/>
        <v>68.777777777777771</v>
      </c>
      <c r="Y60" s="40" t="str">
        <f t="shared" si="10"/>
        <v>C+</v>
      </c>
    </row>
    <row r="61" spans="2:25" ht="15.75" x14ac:dyDescent="0.25">
      <c r="B61" s="48">
        <v>11</v>
      </c>
      <c r="C61" s="48"/>
      <c r="D61" s="48">
        <v>6153020364</v>
      </c>
      <c r="E61" s="49" t="s">
        <v>110</v>
      </c>
      <c r="F61" s="49" t="s">
        <v>111</v>
      </c>
      <c r="G61" s="2">
        <v>1</v>
      </c>
      <c r="H61" s="2">
        <v>1</v>
      </c>
      <c r="I61" s="2">
        <v>0</v>
      </c>
      <c r="J61" s="2">
        <v>0</v>
      </c>
      <c r="K61" s="2">
        <v>0</v>
      </c>
      <c r="L61" s="2">
        <v>1</v>
      </c>
      <c r="M61" s="2">
        <v>1</v>
      </c>
      <c r="N61" s="11">
        <v>1</v>
      </c>
      <c r="O61" s="7">
        <f t="shared" si="6"/>
        <v>5</v>
      </c>
      <c r="P61" s="35">
        <f t="shared" si="7"/>
        <v>11.111111111111111</v>
      </c>
      <c r="Q61" s="34"/>
      <c r="R61" s="9">
        <v>14</v>
      </c>
      <c r="S61" s="41">
        <f t="shared" si="8"/>
        <v>21</v>
      </c>
      <c r="T61" s="8"/>
      <c r="U61" s="9">
        <v>19</v>
      </c>
      <c r="V61" s="35">
        <f t="shared" si="4"/>
        <v>38</v>
      </c>
      <c r="W61" s="10"/>
      <c r="X61" s="39">
        <f t="shared" si="9"/>
        <v>70.111111111111114</v>
      </c>
      <c r="Y61" s="40" t="str">
        <f t="shared" si="10"/>
        <v>B</v>
      </c>
    </row>
    <row r="62" spans="2:25" ht="15.75" x14ac:dyDescent="0.25">
      <c r="B62" s="48">
        <v>11</v>
      </c>
      <c r="C62" s="48"/>
      <c r="D62" s="48">
        <v>6153020380</v>
      </c>
      <c r="E62" s="49" t="s">
        <v>114</v>
      </c>
      <c r="F62" s="49" t="s">
        <v>115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11">
        <v>1</v>
      </c>
      <c r="O62" s="7">
        <f t="shared" si="6"/>
        <v>8</v>
      </c>
      <c r="P62" s="35">
        <f t="shared" si="7"/>
        <v>17.777777777777779</v>
      </c>
      <c r="Q62" s="34"/>
      <c r="R62" s="9">
        <v>14</v>
      </c>
      <c r="S62" s="41">
        <f t="shared" si="8"/>
        <v>21</v>
      </c>
      <c r="T62" s="8"/>
      <c r="U62" s="9">
        <v>24</v>
      </c>
      <c r="V62" s="35">
        <f t="shared" si="4"/>
        <v>48</v>
      </c>
      <c r="W62" s="10"/>
      <c r="X62" s="39">
        <f t="shared" si="9"/>
        <v>86.777777777777771</v>
      </c>
      <c r="Y62" s="40" t="str">
        <f t="shared" si="10"/>
        <v>A</v>
      </c>
    </row>
    <row r="63" spans="2:25" ht="15.75" x14ac:dyDescent="0.25">
      <c r="B63" s="44">
        <v>12</v>
      </c>
      <c r="C63" s="44"/>
      <c r="D63" s="44">
        <v>5953020400</v>
      </c>
      <c r="E63" s="42" t="s">
        <v>45</v>
      </c>
      <c r="F63" s="42" t="s">
        <v>46</v>
      </c>
      <c r="G63" s="2">
        <v>0</v>
      </c>
      <c r="H63" s="2">
        <v>1</v>
      </c>
      <c r="I63" s="2">
        <v>1</v>
      </c>
      <c r="J63" s="2">
        <v>1</v>
      </c>
      <c r="K63" s="2">
        <v>0</v>
      </c>
      <c r="L63" s="2">
        <v>0</v>
      </c>
      <c r="M63" s="2">
        <v>1</v>
      </c>
      <c r="N63" s="11">
        <v>1</v>
      </c>
      <c r="O63" s="7">
        <f t="shared" si="6"/>
        <v>5</v>
      </c>
      <c r="P63" s="35">
        <f t="shared" si="7"/>
        <v>11.111111111111111</v>
      </c>
      <c r="Q63" s="34"/>
      <c r="R63" s="9">
        <v>13</v>
      </c>
      <c r="S63" s="41">
        <f t="shared" si="8"/>
        <v>19.5</v>
      </c>
      <c r="T63" s="8"/>
      <c r="U63" s="9">
        <v>14</v>
      </c>
      <c r="V63" s="35">
        <f t="shared" si="4"/>
        <v>28.000000000000004</v>
      </c>
      <c r="W63" s="10"/>
      <c r="X63" s="39">
        <f t="shared" si="9"/>
        <v>58.611111111111114</v>
      </c>
      <c r="Y63" s="40" t="str">
        <f t="shared" si="10"/>
        <v>D+</v>
      </c>
    </row>
    <row r="64" spans="2:25" ht="15.75" x14ac:dyDescent="0.25">
      <c r="B64" s="44">
        <v>12</v>
      </c>
      <c r="C64" s="44"/>
      <c r="D64" s="44">
        <v>5953500138</v>
      </c>
      <c r="E64" s="42" t="s">
        <v>49</v>
      </c>
      <c r="F64" s="42" t="s">
        <v>50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  <c r="L64" s="2">
        <v>0</v>
      </c>
      <c r="M64" s="2">
        <v>1</v>
      </c>
      <c r="N64" s="11">
        <v>0</v>
      </c>
      <c r="O64" s="7">
        <f t="shared" si="6"/>
        <v>3</v>
      </c>
      <c r="P64" s="35">
        <f t="shared" si="7"/>
        <v>6.6666666666666661</v>
      </c>
      <c r="Q64" s="34"/>
      <c r="R64" s="9">
        <v>13</v>
      </c>
      <c r="S64" s="41">
        <f t="shared" si="8"/>
        <v>19.5</v>
      </c>
      <c r="T64" s="8"/>
      <c r="U64" s="9">
        <v>0</v>
      </c>
      <c r="V64" s="35">
        <f t="shared" si="4"/>
        <v>0</v>
      </c>
      <c r="W64" s="10"/>
      <c r="X64" s="39">
        <f t="shared" si="9"/>
        <v>26.166666666666664</v>
      </c>
      <c r="Y64" s="40" t="str">
        <f t="shared" si="10"/>
        <v>FAIL</v>
      </c>
    </row>
    <row r="65" spans="2:25" ht="15.75" x14ac:dyDescent="0.25">
      <c r="B65" s="46">
        <v>13</v>
      </c>
      <c r="C65" s="46"/>
      <c r="D65" s="46">
        <v>6153020588</v>
      </c>
      <c r="E65" s="47" t="s">
        <v>145</v>
      </c>
      <c r="F65" s="47" t="s">
        <v>146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0</v>
      </c>
      <c r="M65" s="2">
        <v>0</v>
      </c>
      <c r="N65" s="11">
        <v>1</v>
      </c>
      <c r="O65" s="7">
        <f t="shared" si="6"/>
        <v>6</v>
      </c>
      <c r="P65" s="35">
        <f t="shared" si="7"/>
        <v>13.333333333333332</v>
      </c>
      <c r="Q65" s="34"/>
      <c r="R65" s="9">
        <v>14.5</v>
      </c>
      <c r="S65" s="41">
        <f t="shared" si="8"/>
        <v>21.75</v>
      </c>
      <c r="T65" s="8"/>
      <c r="U65" s="9">
        <v>20</v>
      </c>
      <c r="V65" s="35">
        <f t="shared" si="4"/>
        <v>40</v>
      </c>
      <c r="W65" s="10"/>
      <c r="X65" s="39">
        <f t="shared" si="9"/>
        <v>75.083333333333329</v>
      </c>
      <c r="Y65" s="40" t="str">
        <f t="shared" si="10"/>
        <v>B+</v>
      </c>
    </row>
    <row r="66" spans="2:25" ht="15.75" x14ac:dyDescent="0.25">
      <c r="B66" s="44"/>
      <c r="C66" s="44"/>
      <c r="D66" s="44">
        <v>5653500164</v>
      </c>
      <c r="E66" s="42" t="s">
        <v>41</v>
      </c>
      <c r="F66" s="42" t="s">
        <v>42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7">
        <f t="shared" si="6"/>
        <v>1</v>
      </c>
      <c r="P66" s="35">
        <f t="shared" si="7"/>
        <v>2.2222222222222223</v>
      </c>
      <c r="Q66" s="34"/>
      <c r="R66" s="9">
        <v>0</v>
      </c>
      <c r="S66" s="41">
        <f t="shared" si="8"/>
        <v>0</v>
      </c>
      <c r="T66" s="8"/>
      <c r="U66" s="9">
        <v>0</v>
      </c>
      <c r="V66" s="35">
        <f t="shared" si="4"/>
        <v>0</v>
      </c>
      <c r="W66" s="10"/>
      <c r="X66" s="39">
        <f t="shared" si="9"/>
        <v>2.2222222222222223</v>
      </c>
      <c r="Y66" s="40" t="str">
        <f t="shared" si="10"/>
        <v>FAIL</v>
      </c>
    </row>
    <row r="67" spans="2:25" ht="15.75" x14ac:dyDescent="0.25">
      <c r="B67" s="44"/>
      <c r="C67" s="44"/>
      <c r="D67" s="44">
        <v>6053520133</v>
      </c>
      <c r="E67" s="42" t="s">
        <v>56</v>
      </c>
      <c r="F67" s="42" t="s">
        <v>57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1">
        <v>0</v>
      </c>
      <c r="O67" s="7">
        <f t="shared" si="6"/>
        <v>0</v>
      </c>
      <c r="P67" s="35">
        <f t="shared" si="7"/>
        <v>0</v>
      </c>
      <c r="Q67" s="34"/>
      <c r="R67" s="9">
        <v>0</v>
      </c>
      <c r="S67" s="41">
        <f t="shared" si="8"/>
        <v>0</v>
      </c>
      <c r="T67" s="8"/>
      <c r="U67" s="9">
        <v>0</v>
      </c>
      <c r="V67" s="35">
        <f t="shared" si="4"/>
        <v>0</v>
      </c>
      <c r="W67" s="10"/>
      <c r="X67" s="39">
        <f t="shared" si="9"/>
        <v>0</v>
      </c>
      <c r="Y67" s="40" t="str">
        <f t="shared" si="10"/>
        <v>FAIL</v>
      </c>
    </row>
    <row r="69" spans="2:25" x14ac:dyDescent="0.25">
      <c r="B69" s="55" t="s">
        <v>26</v>
      </c>
      <c r="C69" s="55"/>
      <c r="D69" s="55"/>
      <c r="E69" s="55"/>
      <c r="F69" s="55"/>
    </row>
  </sheetData>
  <sortState ref="A5:AL67">
    <sortCondition ref="B5:B67"/>
  </sortState>
  <mergeCells count="4">
    <mergeCell ref="U2:V2"/>
    <mergeCell ref="X2:Y2"/>
    <mergeCell ref="B69:F69"/>
    <mergeCell ref="R2:S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4" workbookViewId="0">
      <selection activeCell="O17" sqref="O17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3"/>
      <c r="C14" s="23"/>
      <c r="D14" s="1"/>
      <c r="E14" s="1"/>
      <c r="F14" s="1"/>
      <c r="G14" s="1"/>
      <c r="H14" s="1"/>
      <c r="I14" s="1"/>
      <c r="J14" s="1"/>
      <c r="K14" s="1"/>
      <c r="L14" s="1"/>
      <c r="M14" s="1"/>
      <c r="N14" s="57" t="s">
        <v>21</v>
      </c>
      <c r="O14" s="58"/>
    </row>
    <row r="15" spans="2:15" x14ac:dyDescent="0.25">
      <c r="B15" s="1"/>
      <c r="C15" s="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6"/>
      <c r="O15" s="27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6" t="s">
        <v>20</v>
      </c>
      <c r="O16" s="27">
        <f>COUNTIF(Scores!Y5:Y67,"A")</f>
        <v>23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6" t="s">
        <v>19</v>
      </c>
      <c r="O17" s="27">
        <f>COUNTIF(Scores!Y5:Y67,"B+")</f>
        <v>11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 t="s">
        <v>14</v>
      </c>
      <c r="O18" s="27">
        <f>COUNTIF(Scores!Y5:Y67,"B")</f>
        <v>9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 t="s">
        <v>15</v>
      </c>
      <c r="O19" s="27">
        <f>COUNTIF(Scores!Y5:Y67,"C+")</f>
        <v>9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 t="s">
        <v>16</v>
      </c>
      <c r="O20" s="27">
        <f>COUNTIF(Scores!Y4:Y67,"C")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 t="s">
        <v>17</v>
      </c>
      <c r="O21" s="27">
        <f>COUNTIF(Scores!Y5:Y67,"D+")</f>
        <v>5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6" t="s">
        <v>28</v>
      </c>
      <c r="O22" s="27">
        <f>COUNTIF(Scores!Y5:Y67,"D")</f>
        <v>2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 t="s">
        <v>18</v>
      </c>
      <c r="O23" s="27">
        <f>COUNTIF(Scores!Y5:Y67,"FAIL")</f>
        <v>3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8" t="s">
        <v>22</v>
      </c>
      <c r="O24" s="29">
        <f>COUNTIF(Scores!Y5:Y67,"I")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0" t="s">
        <v>36</v>
      </c>
      <c r="C31" s="61"/>
      <c r="D31" s="62"/>
      <c r="E31" s="25">
        <f>AVERAGE(Scores!U5:U10)</f>
        <v>22.333333333333332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59" t="s">
        <v>27</v>
      </c>
      <c r="C32" s="59"/>
      <c r="D32" s="59"/>
      <c r="E32" s="30">
        <f>AVERAGE(Scores!X5:X10)</f>
        <v>89.833333333333329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1" t="s">
        <v>25</v>
      </c>
      <c r="C33" s="31"/>
      <c r="D33" s="31"/>
      <c r="E33" s="31"/>
      <c r="F33" s="31"/>
      <c r="G33" s="31"/>
      <c r="H33" s="31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2019-11-20T06:24:35Z</dcterms:modified>
</cp:coreProperties>
</file>