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0" windowWidth="15600" windowHeight="9735"/>
  </bookViews>
  <sheets>
    <sheet name="Scores" sheetId="1" r:id="rId1"/>
    <sheet name="Results Summary" sheetId="2" r:id="rId2"/>
  </sheets>
  <definedNames>
    <definedName name="_xlnm._FilterDatabase" localSheetId="0" hidden="1">Scores!$A$5:$AD$10</definedName>
  </definedNames>
  <calcPr calcId="162913"/>
</workbook>
</file>

<file path=xl/calcChain.xml><?xml version="1.0" encoding="utf-8"?>
<calcChain xmlns="http://schemas.openxmlformats.org/spreadsheetml/2006/main">
  <c r="AB5" i="1" l="1"/>
  <c r="Z6" i="1" l="1"/>
  <c r="Z7" i="1"/>
  <c r="Z8" i="1"/>
  <c r="Z9" i="1"/>
  <c r="Z10" i="1"/>
  <c r="Z11" i="1"/>
  <c r="Z12" i="1"/>
  <c r="Z13" i="1"/>
  <c r="Z14" i="1"/>
  <c r="Z15" i="1"/>
  <c r="Z16" i="1"/>
  <c r="Z17" i="1"/>
  <c r="Z5" i="1"/>
  <c r="W6" i="1" l="1"/>
  <c r="W7" i="1"/>
  <c r="W8" i="1"/>
  <c r="W9" i="1"/>
  <c r="W10" i="1"/>
  <c r="W11" i="1"/>
  <c r="W12" i="1"/>
  <c r="W13" i="1"/>
  <c r="W14" i="1"/>
  <c r="W15" i="1"/>
  <c r="W16" i="1"/>
  <c r="W17" i="1"/>
  <c r="W5" i="1"/>
  <c r="Q15" i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T6" i="1"/>
  <c r="T7" i="1"/>
  <c r="T8" i="1"/>
  <c r="T9" i="1"/>
  <c r="T10" i="1"/>
  <c r="T11" i="1"/>
  <c r="T12" i="1"/>
  <c r="T13" i="1"/>
  <c r="T14" i="1"/>
  <c r="T15" i="1"/>
  <c r="T16" i="1"/>
  <c r="T17" i="1"/>
  <c r="AB10" i="1" l="1"/>
  <c r="AC10" i="1" s="1"/>
  <c r="AB15" i="1"/>
  <c r="AC15" i="1" s="1"/>
  <c r="AB9" i="1"/>
  <c r="AC9" i="1" s="1"/>
  <c r="AB14" i="1"/>
  <c r="AC14" i="1" s="1"/>
  <c r="AB17" i="1"/>
  <c r="AC17" i="1" s="1"/>
  <c r="AB16" i="1"/>
  <c r="AC16" i="1" s="1"/>
  <c r="AB13" i="1"/>
  <c r="AC13" i="1" s="1"/>
  <c r="AB11" i="1"/>
  <c r="AC11" i="1" s="1"/>
  <c r="AB12" i="1"/>
  <c r="AC12" i="1" s="1"/>
  <c r="AB7" i="1"/>
  <c r="AC7" i="1" s="1"/>
  <c r="AB8" i="1"/>
  <c r="AC8" i="1" s="1"/>
  <c r="AB6" i="1"/>
  <c r="AC6" i="1" s="1"/>
  <c r="T5" i="1" l="1"/>
  <c r="E31" i="2" l="1"/>
  <c r="AC5" i="1" l="1"/>
  <c r="O16" i="2" s="1"/>
  <c r="O21" i="2" l="1"/>
  <c r="O17" i="2"/>
  <c r="O22" i="2"/>
  <c r="O18" i="2"/>
  <c r="O23" i="2"/>
  <c r="O19" i="2"/>
  <c r="O24" i="2"/>
  <c r="O20" i="2"/>
  <c r="E32" i="2"/>
</calcChain>
</file>

<file path=xl/sharedStrings.xml><?xml version="1.0" encoding="utf-8"?>
<sst xmlns="http://schemas.openxmlformats.org/spreadsheetml/2006/main" count="77" uniqueCount="68">
  <si>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</si>
  <si>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</si>
  <si>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</si>
  <si>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</si>
  <si>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</si>
  <si>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</si>
  <si>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</si>
  <si>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</si>
  <si>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</si>
  <si>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</si>
  <si>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</si>
  <si>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</si>
  <si>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</si>
  <si>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</si>
  <si>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</si>
  <si>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</si>
  <si>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</si>
  <si>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</si>
  <si>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</si>
  <si>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</si>
  <si>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</si>
  <si>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</si>
  <si>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</si>
  <si>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</si>
  <si>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</si>
  <si>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</si>
  <si>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</si>
  <si>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</si>
  <si>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</si>
  <si>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</si>
  <si>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</si>
  <si>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</si>
  <si>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</si>
  <si>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</si>
  <si>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Project</t>
  </si>
  <si>
    <t>L7</t>
  </si>
  <si>
    <t>L8</t>
  </si>
  <si>
    <t>/25</t>
  </si>
  <si>
    <t>Presentation</t>
  </si>
  <si>
    <t>Average score on the exam</t>
  </si>
  <si>
    <t>L9</t>
  </si>
  <si>
    <t>CHUTIKAN</t>
  </si>
  <si>
    <t>SUKONTASINGHA</t>
  </si>
  <si>
    <t>HONG</t>
  </si>
  <si>
    <t>ZHANG</t>
  </si>
  <si>
    <t>RIJA</t>
  </si>
  <si>
    <t>RAZAFIARINOSY</t>
  </si>
  <si>
    <t>RUJIRA</t>
  </si>
  <si>
    <t>SREEPANARAT</t>
  </si>
  <si>
    <t>PEYMAN</t>
  </si>
  <si>
    <t>GOLCHIN</t>
  </si>
  <si>
    <t>THITIRAT</t>
  </si>
  <si>
    <t>THAMTIWAT</t>
  </si>
  <si>
    <t>KALYAR SOE</t>
  </si>
  <si>
    <t>KAN</t>
  </si>
  <si>
    <t>KYUN</t>
  </si>
  <si>
    <t>LEAH</t>
  </si>
  <si>
    <t>TIENNGAM</t>
  </si>
  <si>
    <t>LOVELY</t>
  </si>
  <si>
    <t>CATEQUISTA</t>
  </si>
  <si>
    <t>NAN THU ZAR WIN</t>
  </si>
  <si>
    <t>XIAN</t>
  </si>
  <si>
    <t>WU</t>
  </si>
  <si>
    <t>YASUMANDO</t>
  </si>
  <si>
    <t>SITUMORANG</t>
  </si>
  <si>
    <t>/9</t>
  </si>
  <si>
    <t>/30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</si>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</sst>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sz val="11"/>
      <color indexed="8"/>
      <name val="Tahoma"/>
      <family val="2"/>
      <charset val="22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1" applyBorder="0">
      <protection locked="0"/>
    </xf>
    <xf numFmtId="0" fontId="19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/>
      <protection locked="0"/>
    </xf>
    <xf numFmtId="164" fontId="12" fillId="9" borderId="2" xfId="0" applyNumberFormat="1" applyFont="1" applyFill="1" applyBorder="1" applyAlignment="1" applyProtection="1">
      <alignment horizontal="center"/>
    </xf>
    <xf numFmtId="0" fontId="17" fillId="12" borderId="2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left" vertical="center"/>
    </xf>
    <xf numFmtId="0" fontId="21" fillId="11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19</xdr:row>
      <xdr:rowOff>8955</xdr:rowOff>
    </xdr:from>
    <xdr:to>
      <xdr:col>4</xdr:col>
      <xdr:colOff>24993</xdr:colOff>
      <xdr:row>22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ENS 3202 Evening Class (2019)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9"/>
  <sheetViews>
    <sheetView tabSelected="1" topLeftCell="B1" zoomScale="110" zoomScaleNormal="110" workbookViewId="0">
      <pane xSplit="5" topLeftCell="G1" activePane="topRight" state="frozen"/>
      <selection activeCell="B1" sqref="B1"/>
      <selection pane="topRight" activeCell="P5" sqref="P5"/>
    </sheetView>
  </sheetViews>
  <sheetFormatPr defaultColWidth="9.140625" defaultRowHeight="15" x14ac:dyDescent="0.25"/>
  <cols>
    <col min="1" max="1" width="4.5703125" style="1" customWidth="1"/>
    <col min="2" max="2" width="8.140625" style="3" bestFit="1" customWidth="1"/>
    <col min="3" max="3" width="1.42578125" style="3" hidden="1" customWidth="1"/>
    <col min="4" max="4" width="11.5703125" style="3" bestFit="1" customWidth="1"/>
    <col min="5" max="5" width="18.85546875" style="1" bestFit="1" customWidth="1"/>
    <col min="6" max="6" width="18.140625" style="1" bestFit="1" customWidth="1"/>
    <col min="7" max="15" width="3.42578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19" width="5.28515625" bestFit="1" customWidth="1"/>
    <col min="20" max="20" width="4.28515625" bestFit="1" customWidth="1"/>
    <col min="21" max="21" width="2.7109375" customWidth="1"/>
    <col min="22" max="22" width="5.28515625" bestFit="1" customWidth="1"/>
    <col min="23" max="23" width="10.140625" customWidth="1"/>
    <col min="24" max="24" width="1.7109375" customWidth="1"/>
    <col min="25" max="25" width="5.85546875" style="1" bestFit="1" customWidth="1"/>
    <col min="26" max="26" width="4.85546875" style="1" bestFit="1" customWidth="1"/>
    <col min="27" max="27" width="3.5703125" style="1" customWidth="1"/>
    <col min="28" max="28" width="13" style="1" customWidth="1"/>
    <col min="29" max="29" width="7.85546875" style="1" customWidth="1"/>
    <col min="30" max="30" width="105.42578125" style="1" bestFit="1" customWidth="1"/>
    <col min="31" max="31" width="7.85546875" style="1" bestFit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 x14ac:dyDescent="0.3">
      <c r="A2" s="16" t="s">
        <v>0</v>
      </c>
      <c r="B2" s="17" t="s">
        <v>1</v>
      </c>
      <c r="C2" s="17" t="s">
        <v>30</v>
      </c>
      <c r="D2" s="17" t="s">
        <v>33</v>
      </c>
      <c r="E2" s="18" t="s">
        <v>67</v>
      </c>
      <c r="F2" s="18" t="s">
        <v>2</v>
      </c>
      <c r="G2" s="32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3"/>
      <c r="S2" s="53" t="s">
        <v>34</v>
      </c>
      <c r="T2" s="50"/>
      <c r="V2" s="53" t="s">
        <v>38</v>
      </c>
      <c r="W2" s="50"/>
      <c r="Y2" s="49" t="s">
        <v>4</v>
      </c>
      <c r="Z2" s="50"/>
      <c r="AA2" s="4"/>
      <c r="AB2" s="51" t="s">
        <v>5</v>
      </c>
      <c r="AC2" s="50"/>
    </row>
    <row r="3" spans="1:29" ht="23.25" x14ac:dyDescent="0.5">
      <c r="A3" s="19"/>
      <c r="B3" s="20"/>
      <c r="C3" s="20"/>
      <c r="D3" s="20"/>
      <c r="E3" s="21"/>
      <c r="F3" s="22"/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35</v>
      </c>
      <c r="N3" s="5" t="s">
        <v>36</v>
      </c>
      <c r="O3" s="5" t="s">
        <v>40</v>
      </c>
      <c r="P3" s="39" t="s">
        <v>23</v>
      </c>
      <c r="Q3" s="36" t="s">
        <v>24</v>
      </c>
      <c r="S3" s="48" t="s">
        <v>31</v>
      </c>
      <c r="T3" s="37" t="s">
        <v>28</v>
      </c>
      <c r="V3" s="48" t="s">
        <v>31</v>
      </c>
      <c r="W3" s="37" t="s">
        <v>28</v>
      </c>
      <c r="Y3" s="48" t="s">
        <v>31</v>
      </c>
      <c r="Z3" s="38" t="s">
        <v>24</v>
      </c>
      <c r="AA3" s="6"/>
      <c r="AB3" s="33" t="s">
        <v>5</v>
      </c>
      <c r="AC3" s="33" t="s">
        <v>12</v>
      </c>
    </row>
    <row r="4" spans="1:29" x14ac:dyDescent="0.25">
      <c r="P4" s="3" t="s">
        <v>65</v>
      </c>
      <c r="Q4" s="3" t="s">
        <v>32</v>
      </c>
      <c r="S4" s="15" t="s">
        <v>32</v>
      </c>
      <c r="T4" s="15" t="s">
        <v>32</v>
      </c>
      <c r="V4" s="15" t="s">
        <v>32</v>
      </c>
      <c r="W4" s="15" t="s">
        <v>66</v>
      </c>
      <c r="Y4" s="3" t="s">
        <v>37</v>
      </c>
      <c r="Z4" s="3" t="s">
        <v>66</v>
      </c>
      <c r="AB4" s="3" t="s">
        <v>13</v>
      </c>
    </row>
    <row r="5" spans="1:29" ht="23.25" x14ac:dyDescent="0.25">
      <c r="B5" s="42"/>
      <c r="C5" s="42"/>
      <c r="D5" s="44">
        <v>5653520261</v>
      </c>
      <c r="E5" s="46" t="s">
        <v>41</v>
      </c>
      <c r="F5" s="46" t="s">
        <v>42</v>
      </c>
      <c r="G5" s="2">
        <v>1</v>
      </c>
      <c r="H5" s="2">
        <v>1</v>
      </c>
      <c r="I5" s="2">
        <v>0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7">
        <f t="shared" ref="P5:P17" si="0">SUM(G5:O5)</f>
        <v>8</v>
      </c>
      <c r="Q5" s="35">
        <f>P5/9*20</f>
        <v>17.777777777777779</v>
      </c>
      <c r="R5" s="34"/>
      <c r="S5" s="9">
        <v>15</v>
      </c>
      <c r="T5" s="43">
        <f t="shared" ref="T5" si="1">S5</f>
        <v>15</v>
      </c>
      <c r="U5" s="8"/>
      <c r="V5" s="9">
        <v>19</v>
      </c>
      <c r="W5" s="43">
        <f>V5/20*30</f>
        <v>28.5</v>
      </c>
      <c r="X5" s="8"/>
      <c r="Y5" s="9">
        <v>10</v>
      </c>
      <c r="Z5" s="35">
        <f>Y5/25*30</f>
        <v>12</v>
      </c>
      <c r="AA5" s="10"/>
      <c r="AB5" s="40">
        <f>Q5+T5+W5+Z5</f>
        <v>73.277777777777771</v>
      </c>
      <c r="AC5" s="41" t="str">
        <f t="shared" ref="AC5" si="2">IF(AB5&gt;=79.5,"A",IF(AB5&gt;=74.5,"B+",IF(AB5&gt;=69.5,"B",IF(AB5&gt;=64.5,"C+",IF(AB5&gt;=59.5,"C",IF(AB5&gt;=54.5,"D+",IF(AB5&gt;=44.5,"D",IF(AB5&lt;44.5,"FAIL"))))))))</f>
        <v>B</v>
      </c>
    </row>
    <row r="6" spans="1:29" ht="23.25" x14ac:dyDescent="0.25">
      <c r="B6" s="42"/>
      <c r="C6" s="42"/>
      <c r="D6" s="45">
        <v>5853522034</v>
      </c>
      <c r="E6" s="47" t="s">
        <v>43</v>
      </c>
      <c r="F6" s="47" t="s">
        <v>44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0</v>
      </c>
      <c r="P6" s="7">
        <f t="shared" si="0"/>
        <v>8</v>
      </c>
      <c r="Q6" s="35">
        <f t="shared" ref="Q6:Q17" si="3">P6/9*20</f>
        <v>17.777777777777779</v>
      </c>
      <c r="R6" s="34"/>
      <c r="S6" s="9">
        <v>14</v>
      </c>
      <c r="T6" s="43">
        <f t="shared" ref="T6:T17" si="4">S6</f>
        <v>14</v>
      </c>
      <c r="U6" s="8"/>
      <c r="V6" s="9">
        <v>14</v>
      </c>
      <c r="W6" s="43">
        <f t="shared" ref="W6:W17" si="5">V6/20*30</f>
        <v>21</v>
      </c>
      <c r="X6" s="8"/>
      <c r="Y6" s="9">
        <v>16</v>
      </c>
      <c r="Z6" s="35">
        <f t="shared" ref="Z6:Z17" si="6">Y6/25*30</f>
        <v>19.2</v>
      </c>
      <c r="AA6" s="10"/>
      <c r="AB6" s="40">
        <f t="shared" ref="AB6:AB17" si="7">Q6+T6+W6+Z6</f>
        <v>71.977777777777774</v>
      </c>
      <c r="AC6" s="41" t="str">
        <f t="shared" ref="AC6:AC17" si="8">IF(AB6&gt;=79.5,"A",IF(AB6&gt;=74.5,"B+",IF(AB6&gt;=69.5,"B",IF(AB6&gt;=64.5,"C+",IF(AB6&gt;=59.5,"C",IF(AB6&gt;=54.5,"D+",IF(AB6&gt;=44.5,"D",IF(AB6&lt;44.5,"FAIL"))))))))</f>
        <v>B</v>
      </c>
    </row>
    <row r="7" spans="1:29" ht="23.25" x14ac:dyDescent="0.25">
      <c r="B7" s="42"/>
      <c r="C7" s="42"/>
      <c r="D7" s="45">
        <v>5853522059</v>
      </c>
      <c r="E7" s="47" t="s">
        <v>45</v>
      </c>
      <c r="F7" s="47" t="s">
        <v>46</v>
      </c>
      <c r="G7" s="2">
        <v>1</v>
      </c>
      <c r="H7" s="2">
        <v>1</v>
      </c>
      <c r="I7" s="2">
        <v>0</v>
      </c>
      <c r="J7" s="11">
        <v>1</v>
      </c>
      <c r="K7" s="11">
        <v>1</v>
      </c>
      <c r="L7" s="11">
        <v>1</v>
      </c>
      <c r="M7" s="11">
        <v>0</v>
      </c>
      <c r="N7" s="11">
        <v>1</v>
      </c>
      <c r="O7" s="11">
        <v>1</v>
      </c>
      <c r="P7" s="7">
        <f t="shared" si="0"/>
        <v>7</v>
      </c>
      <c r="Q7" s="35">
        <f t="shared" si="3"/>
        <v>15.555555555555555</v>
      </c>
      <c r="R7" s="34"/>
      <c r="S7" s="9">
        <v>14</v>
      </c>
      <c r="T7" s="43">
        <f t="shared" si="4"/>
        <v>14</v>
      </c>
      <c r="U7" s="8"/>
      <c r="V7" s="9">
        <v>14</v>
      </c>
      <c r="W7" s="43">
        <f t="shared" si="5"/>
        <v>21</v>
      </c>
      <c r="X7" s="8"/>
      <c r="Y7" s="9">
        <v>19</v>
      </c>
      <c r="Z7" s="35">
        <f t="shared" si="6"/>
        <v>22.8</v>
      </c>
      <c r="AA7" s="10"/>
      <c r="AB7" s="40">
        <f t="shared" si="7"/>
        <v>73.355555555555554</v>
      </c>
      <c r="AC7" s="41" t="str">
        <f t="shared" si="8"/>
        <v>B</v>
      </c>
    </row>
    <row r="8" spans="1:29" ht="23.25" x14ac:dyDescent="0.25">
      <c r="B8" s="42"/>
      <c r="C8" s="42"/>
      <c r="D8" s="44">
        <v>5853522067</v>
      </c>
      <c r="E8" s="46" t="s">
        <v>47</v>
      </c>
      <c r="F8" s="46" t="s">
        <v>48</v>
      </c>
      <c r="G8" s="2">
        <v>1</v>
      </c>
      <c r="H8" s="2">
        <v>1</v>
      </c>
      <c r="I8" s="2">
        <v>1</v>
      </c>
      <c r="J8" s="11">
        <v>1</v>
      </c>
      <c r="K8" s="11">
        <v>0</v>
      </c>
      <c r="L8" s="11">
        <v>1</v>
      </c>
      <c r="M8" s="11">
        <v>1</v>
      </c>
      <c r="N8" s="11">
        <v>1</v>
      </c>
      <c r="O8" s="11">
        <v>1</v>
      </c>
      <c r="P8" s="7">
        <f t="shared" si="0"/>
        <v>8</v>
      </c>
      <c r="Q8" s="35">
        <f t="shared" si="3"/>
        <v>17.777777777777779</v>
      </c>
      <c r="R8" s="34"/>
      <c r="S8" s="9">
        <v>14</v>
      </c>
      <c r="T8" s="43">
        <f t="shared" si="4"/>
        <v>14</v>
      </c>
      <c r="U8" s="8"/>
      <c r="V8" s="9">
        <v>14</v>
      </c>
      <c r="W8" s="43">
        <f t="shared" si="5"/>
        <v>21</v>
      </c>
      <c r="X8" s="8"/>
      <c r="Y8" s="9">
        <v>13</v>
      </c>
      <c r="Z8" s="35">
        <f t="shared" si="6"/>
        <v>15.600000000000001</v>
      </c>
      <c r="AA8" s="10"/>
      <c r="AB8" s="40">
        <f t="shared" si="7"/>
        <v>68.37777777777778</v>
      </c>
      <c r="AC8" s="41" t="str">
        <f t="shared" si="8"/>
        <v>C+</v>
      </c>
    </row>
    <row r="9" spans="1:29" ht="23.25" x14ac:dyDescent="0.25">
      <c r="B9" s="42"/>
      <c r="C9" s="42"/>
      <c r="D9" s="45">
        <v>5953022125</v>
      </c>
      <c r="E9" s="47" t="s">
        <v>49</v>
      </c>
      <c r="F9" s="47" t="s">
        <v>50</v>
      </c>
      <c r="G9" s="2">
        <v>1</v>
      </c>
      <c r="H9" s="2">
        <v>1</v>
      </c>
      <c r="I9" s="2">
        <v>0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7">
        <f t="shared" si="0"/>
        <v>8</v>
      </c>
      <c r="Q9" s="35">
        <f t="shared" si="3"/>
        <v>17.777777777777779</v>
      </c>
      <c r="R9" s="34"/>
      <c r="S9" s="9">
        <v>15</v>
      </c>
      <c r="T9" s="43">
        <f t="shared" si="4"/>
        <v>15</v>
      </c>
      <c r="U9" s="8"/>
      <c r="V9" s="9">
        <v>19</v>
      </c>
      <c r="W9" s="43">
        <f t="shared" si="5"/>
        <v>28.5</v>
      </c>
      <c r="X9" s="8"/>
      <c r="Y9" s="9">
        <v>18</v>
      </c>
      <c r="Z9" s="35">
        <f t="shared" si="6"/>
        <v>21.599999999999998</v>
      </c>
      <c r="AA9" s="10"/>
      <c r="AB9" s="40">
        <f t="shared" si="7"/>
        <v>82.87777777777778</v>
      </c>
      <c r="AC9" s="41" t="str">
        <f t="shared" si="8"/>
        <v>A</v>
      </c>
    </row>
    <row r="10" spans="1:29" ht="23.25" x14ac:dyDescent="0.25">
      <c r="B10" s="42"/>
      <c r="C10" s="42"/>
      <c r="D10" s="45">
        <v>5953522017</v>
      </c>
      <c r="E10" s="47" t="s">
        <v>51</v>
      </c>
      <c r="F10" s="47" t="s">
        <v>52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7">
        <f t="shared" si="0"/>
        <v>9</v>
      </c>
      <c r="Q10" s="35">
        <f t="shared" si="3"/>
        <v>20</v>
      </c>
      <c r="R10" s="34"/>
      <c r="S10" s="9">
        <v>15</v>
      </c>
      <c r="T10" s="43">
        <f t="shared" si="4"/>
        <v>15</v>
      </c>
      <c r="U10" s="8"/>
      <c r="V10" s="9">
        <v>19</v>
      </c>
      <c r="W10" s="43">
        <f t="shared" si="5"/>
        <v>28.5</v>
      </c>
      <c r="X10" s="8"/>
      <c r="Y10" s="9">
        <v>23</v>
      </c>
      <c r="Z10" s="35">
        <f t="shared" si="6"/>
        <v>27.6</v>
      </c>
      <c r="AA10" s="10"/>
      <c r="AB10" s="40">
        <f t="shared" si="7"/>
        <v>91.1</v>
      </c>
      <c r="AC10" s="41" t="str">
        <f t="shared" si="8"/>
        <v>A</v>
      </c>
    </row>
    <row r="11" spans="1:29" ht="23.25" x14ac:dyDescent="0.25">
      <c r="B11" s="42"/>
      <c r="C11" s="42"/>
      <c r="D11" s="45">
        <v>6053022023</v>
      </c>
      <c r="E11" s="47" t="s">
        <v>53</v>
      </c>
      <c r="F11" s="47"/>
      <c r="G11" s="2">
        <v>1</v>
      </c>
      <c r="H11" s="2">
        <v>1</v>
      </c>
      <c r="I11" s="2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7">
        <f t="shared" si="0"/>
        <v>9</v>
      </c>
      <c r="Q11" s="35">
        <f t="shared" si="3"/>
        <v>20</v>
      </c>
      <c r="R11" s="34"/>
      <c r="S11" s="9">
        <v>16</v>
      </c>
      <c r="T11" s="43">
        <f t="shared" si="4"/>
        <v>16</v>
      </c>
      <c r="U11" s="8"/>
      <c r="V11" s="9">
        <v>14.5</v>
      </c>
      <c r="W11" s="43">
        <f t="shared" si="5"/>
        <v>21.75</v>
      </c>
      <c r="X11" s="8"/>
      <c r="Y11" s="9">
        <v>16</v>
      </c>
      <c r="Z11" s="35">
        <f t="shared" si="6"/>
        <v>19.2</v>
      </c>
      <c r="AA11" s="10"/>
      <c r="AB11" s="40">
        <f t="shared" si="7"/>
        <v>76.95</v>
      </c>
      <c r="AC11" s="41" t="str">
        <f t="shared" si="8"/>
        <v>B+</v>
      </c>
    </row>
    <row r="12" spans="1:29" ht="23.25" x14ac:dyDescent="0.25">
      <c r="B12" s="42"/>
      <c r="C12" s="42"/>
      <c r="D12" s="45">
        <v>6053022031</v>
      </c>
      <c r="E12" s="47" t="s">
        <v>54</v>
      </c>
      <c r="F12" s="47" t="s">
        <v>55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7">
        <f t="shared" si="0"/>
        <v>9</v>
      </c>
      <c r="Q12" s="35">
        <f t="shared" si="3"/>
        <v>20</v>
      </c>
      <c r="R12" s="34"/>
      <c r="S12" s="9">
        <v>16</v>
      </c>
      <c r="T12" s="43">
        <f t="shared" si="4"/>
        <v>16</v>
      </c>
      <c r="U12" s="8"/>
      <c r="V12" s="9">
        <v>14</v>
      </c>
      <c r="W12" s="43">
        <f t="shared" si="5"/>
        <v>21</v>
      </c>
      <c r="X12" s="8"/>
      <c r="Y12" s="9">
        <v>21</v>
      </c>
      <c r="Z12" s="35">
        <f t="shared" si="6"/>
        <v>25.2</v>
      </c>
      <c r="AA12" s="10"/>
      <c r="AB12" s="40">
        <f t="shared" si="7"/>
        <v>82.2</v>
      </c>
      <c r="AC12" s="41" t="str">
        <f t="shared" si="8"/>
        <v>A</v>
      </c>
    </row>
    <row r="13" spans="1:29" ht="23.25" x14ac:dyDescent="0.25">
      <c r="B13" s="42"/>
      <c r="C13" s="42"/>
      <c r="D13" s="45">
        <v>6053022049</v>
      </c>
      <c r="E13" s="47" t="s">
        <v>56</v>
      </c>
      <c r="F13" s="47" t="s">
        <v>57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7">
        <f t="shared" si="0"/>
        <v>9</v>
      </c>
      <c r="Q13" s="35">
        <f t="shared" si="3"/>
        <v>20</v>
      </c>
      <c r="R13" s="34"/>
      <c r="S13" s="9">
        <v>16</v>
      </c>
      <c r="T13" s="43">
        <f t="shared" si="4"/>
        <v>16</v>
      </c>
      <c r="U13" s="8"/>
      <c r="V13" s="9">
        <v>14</v>
      </c>
      <c r="W13" s="43">
        <f t="shared" si="5"/>
        <v>21</v>
      </c>
      <c r="X13" s="8"/>
      <c r="Y13" s="9">
        <v>19</v>
      </c>
      <c r="Z13" s="35">
        <f t="shared" si="6"/>
        <v>22.8</v>
      </c>
      <c r="AA13" s="10"/>
      <c r="AB13" s="40">
        <f t="shared" si="7"/>
        <v>79.8</v>
      </c>
      <c r="AC13" s="41" t="str">
        <f t="shared" si="8"/>
        <v>A</v>
      </c>
    </row>
    <row r="14" spans="1:29" ht="23.25" x14ac:dyDescent="0.25">
      <c r="B14" s="42"/>
      <c r="C14" s="42"/>
      <c r="D14" s="45">
        <v>6053022056</v>
      </c>
      <c r="E14" s="47" t="s">
        <v>58</v>
      </c>
      <c r="F14" s="47" t="s">
        <v>59</v>
      </c>
      <c r="G14" s="2">
        <v>1</v>
      </c>
      <c r="H14" s="2">
        <v>1</v>
      </c>
      <c r="I14" s="2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7">
        <f t="shared" si="0"/>
        <v>9</v>
      </c>
      <c r="Q14" s="35">
        <f t="shared" si="3"/>
        <v>20</v>
      </c>
      <c r="R14" s="34"/>
      <c r="S14" s="9">
        <v>16</v>
      </c>
      <c r="T14" s="43">
        <f t="shared" si="4"/>
        <v>16</v>
      </c>
      <c r="U14" s="8"/>
      <c r="V14" s="9">
        <v>14</v>
      </c>
      <c r="W14" s="43">
        <f t="shared" si="5"/>
        <v>21</v>
      </c>
      <c r="X14" s="8"/>
      <c r="Y14" s="9">
        <v>21</v>
      </c>
      <c r="Z14" s="35">
        <f t="shared" si="6"/>
        <v>25.2</v>
      </c>
      <c r="AA14" s="10"/>
      <c r="AB14" s="40">
        <f t="shared" si="7"/>
        <v>82.2</v>
      </c>
      <c r="AC14" s="41" t="str">
        <f t="shared" si="8"/>
        <v>A</v>
      </c>
    </row>
    <row r="15" spans="1:29" ht="23.25" x14ac:dyDescent="0.25">
      <c r="B15" s="42"/>
      <c r="C15" s="42"/>
      <c r="D15" s="45">
        <v>6053022064</v>
      </c>
      <c r="E15" s="47" t="s">
        <v>60</v>
      </c>
      <c r="F15" s="47"/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7">
        <f t="shared" si="0"/>
        <v>9</v>
      </c>
      <c r="Q15" s="35">
        <f t="shared" si="3"/>
        <v>20</v>
      </c>
      <c r="R15" s="34"/>
      <c r="S15" s="9">
        <v>16</v>
      </c>
      <c r="T15" s="43">
        <f t="shared" si="4"/>
        <v>16</v>
      </c>
      <c r="U15" s="8"/>
      <c r="V15" s="9">
        <v>14.5</v>
      </c>
      <c r="W15" s="43">
        <f t="shared" si="5"/>
        <v>21.75</v>
      </c>
      <c r="X15" s="8"/>
      <c r="Y15" s="9">
        <v>15</v>
      </c>
      <c r="Z15" s="35">
        <f t="shared" si="6"/>
        <v>18</v>
      </c>
      <c r="AA15" s="10"/>
      <c r="AB15" s="40">
        <f t="shared" si="7"/>
        <v>75.75</v>
      </c>
      <c r="AC15" s="41" t="str">
        <f t="shared" si="8"/>
        <v>B+</v>
      </c>
    </row>
    <row r="16" spans="1:29" ht="23.25" x14ac:dyDescent="0.25">
      <c r="B16" s="42"/>
      <c r="C16" s="42"/>
      <c r="D16" s="45">
        <v>6053022080</v>
      </c>
      <c r="E16" s="47" t="s">
        <v>61</v>
      </c>
      <c r="F16" s="47" t="s">
        <v>62</v>
      </c>
      <c r="G16" s="2">
        <v>1</v>
      </c>
      <c r="H16" s="2">
        <v>0</v>
      </c>
      <c r="I16" s="2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7">
        <f t="shared" si="0"/>
        <v>8</v>
      </c>
      <c r="Q16" s="35">
        <f t="shared" si="3"/>
        <v>17.777777777777779</v>
      </c>
      <c r="R16" s="34"/>
      <c r="S16" s="9">
        <v>16</v>
      </c>
      <c r="T16" s="43">
        <f t="shared" si="4"/>
        <v>16</v>
      </c>
      <c r="U16" s="8"/>
      <c r="V16" s="9">
        <v>14</v>
      </c>
      <c r="W16" s="43">
        <f t="shared" si="5"/>
        <v>21</v>
      </c>
      <c r="X16" s="8"/>
      <c r="Y16" s="9">
        <v>20</v>
      </c>
      <c r="Z16" s="35">
        <f t="shared" si="6"/>
        <v>24</v>
      </c>
      <c r="AA16" s="10"/>
      <c r="AB16" s="40">
        <f t="shared" si="7"/>
        <v>78.777777777777771</v>
      </c>
      <c r="AC16" s="41" t="str">
        <f t="shared" si="8"/>
        <v>B+</v>
      </c>
    </row>
    <row r="17" spans="2:29" ht="23.25" x14ac:dyDescent="0.25">
      <c r="B17" s="42"/>
      <c r="C17" s="42"/>
      <c r="D17" s="45">
        <v>6053022098</v>
      </c>
      <c r="E17" s="47" t="s">
        <v>63</v>
      </c>
      <c r="F17" s="47" t="s">
        <v>64</v>
      </c>
      <c r="G17" s="2">
        <v>1</v>
      </c>
      <c r="H17" s="2">
        <v>1</v>
      </c>
      <c r="I17" s="2">
        <v>1</v>
      </c>
      <c r="J17" s="11">
        <v>0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7">
        <f t="shared" si="0"/>
        <v>8</v>
      </c>
      <c r="Q17" s="35">
        <f t="shared" si="3"/>
        <v>17.777777777777779</v>
      </c>
      <c r="R17" s="34"/>
      <c r="S17" s="9">
        <v>16</v>
      </c>
      <c r="T17" s="43">
        <f t="shared" si="4"/>
        <v>16</v>
      </c>
      <c r="U17" s="8"/>
      <c r="V17" s="9">
        <v>14.5</v>
      </c>
      <c r="W17" s="43">
        <f t="shared" si="5"/>
        <v>21.75</v>
      </c>
      <c r="X17" s="8"/>
      <c r="Y17" s="9">
        <v>20</v>
      </c>
      <c r="Z17" s="35">
        <f t="shared" si="6"/>
        <v>24</v>
      </c>
      <c r="AA17" s="10"/>
      <c r="AB17" s="40">
        <f t="shared" si="7"/>
        <v>79.527777777777771</v>
      </c>
      <c r="AC17" s="41" t="str">
        <f t="shared" si="8"/>
        <v>A</v>
      </c>
    </row>
    <row r="19" spans="2:29" x14ac:dyDescent="0.25">
      <c r="B19" s="52" t="s">
        <v>26</v>
      </c>
      <c r="C19" s="52"/>
      <c r="D19" s="52"/>
      <c r="E19" s="52"/>
      <c r="F19" s="52"/>
    </row>
  </sheetData>
  <sortState ref="A5:AB38">
    <sortCondition ref="B5:B38"/>
  </sortState>
  <mergeCells count="5">
    <mergeCell ref="Y2:Z2"/>
    <mergeCell ref="AB2:AC2"/>
    <mergeCell ref="B19:F19"/>
    <mergeCell ref="S2:T2"/>
    <mergeCell ref="V2:W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7" workbookViewId="0">
      <selection activeCell="B42" sqref="B42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4" t="s">
        <v>21</v>
      </c>
      <c r="O14" s="55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20</v>
      </c>
      <c r="O16" s="27">
        <f>COUNTIF(Scores!AC5:AC10,"A")</f>
        <v>2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19</v>
      </c>
      <c r="O17" s="27">
        <f>COUNTIF(Scores!AC5:AC10,"B+")</f>
        <v>0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14</v>
      </c>
      <c r="O18" s="27">
        <f>COUNTIF(Scores!AC5:AC10,"B")</f>
        <v>3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15</v>
      </c>
      <c r="O19" s="27">
        <f>COUNTIF(Scores!AC5:AC10,"C+")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16</v>
      </c>
      <c r="O20" s="27">
        <f>COUNTIF(Scores!AC4:AC10,"C")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17</v>
      </c>
      <c r="O21" s="27">
        <f>COUNTIF(Scores!AC5:AC10,"D+")</f>
        <v>0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29</v>
      </c>
      <c r="O22" s="27">
        <f>COUNTIF(Scores!AC5:AC10,"D")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18</v>
      </c>
      <c r="O23" s="27">
        <f>COUNTIF(Scores!AC5:AC10,"FAIL")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22</v>
      </c>
      <c r="O24" s="29">
        <f>COUNTIF(Scores!AC5:AC10,"I")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7" t="s">
        <v>39</v>
      </c>
      <c r="C31" s="58"/>
      <c r="D31" s="59"/>
      <c r="E31" s="25">
        <f>AVERAGE(Scores!Y5:Y10)</f>
        <v>16.5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6" t="s">
        <v>27</v>
      </c>
      <c r="C32" s="56"/>
      <c r="D32" s="56"/>
      <c r="E32" s="30">
        <f>AVERAGE(Scores!AB5:AB10)</f>
        <v>76.827777777777783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25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2019-07-19T00:44:03Z</dcterms:modified>
</cp:coreProperties>
</file>