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180" windowWidth="15600" windowHeight="9555"/>
  </bookViews>
  <sheets>
    <sheet name="Scores" sheetId="1" r:id="rId1"/>
    <sheet name="Results Summary" sheetId="2" r:id="rId2"/>
  </sheets>
  <definedNames>
    <definedName name="_xlnm._FilterDatabase" localSheetId="0" hidden="1">Scores!#REF!</definedName>
  </definedNames>
  <calcPr calcId="162913"/>
</workbook>
</file>

<file path=xl/calcChain.xml><?xml version="1.0" encoding="utf-8"?>
<calcChain xmlns="http://schemas.openxmlformats.org/spreadsheetml/2006/main">
  <c r="T15" i="1" l="1"/>
  <c r="T16" i="1"/>
  <c r="T17" i="1"/>
  <c r="T18" i="1"/>
  <c r="T7" i="1"/>
  <c r="T8" i="1"/>
  <c r="T9" i="1"/>
  <c r="T12" i="1"/>
  <c r="T6" i="1"/>
  <c r="T10" i="1"/>
  <c r="T11" i="1"/>
  <c r="T19" i="1"/>
  <c r="T5" i="1"/>
  <c r="T13" i="1"/>
  <c r="T14" i="1"/>
  <c r="P6" i="1" l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5" i="1"/>
  <c r="Q5" i="1" s="1"/>
  <c r="W15" i="1" l="1"/>
  <c r="AB15" i="1" s="1"/>
  <c r="Z15" i="1"/>
  <c r="W18" i="1"/>
  <c r="Z18" i="1"/>
  <c r="W16" i="1"/>
  <c r="Z16" i="1"/>
  <c r="W19" i="1"/>
  <c r="Z19" i="1"/>
  <c r="W17" i="1"/>
  <c r="Z17" i="1"/>
  <c r="W10" i="1"/>
  <c r="Z10" i="1"/>
  <c r="W5" i="1"/>
  <c r="Z5" i="1"/>
  <c r="W11" i="1"/>
  <c r="Z11" i="1"/>
  <c r="AB12" i="1"/>
  <c r="AC12" i="1" s="1"/>
  <c r="W12" i="1"/>
  <c r="Z12" i="1"/>
  <c r="W6" i="1"/>
  <c r="Z6" i="1"/>
  <c r="W7" i="1"/>
  <c r="Z7" i="1"/>
  <c r="W8" i="1"/>
  <c r="Z8" i="1"/>
  <c r="AB8" i="1" s="1"/>
  <c r="W13" i="1"/>
  <c r="Z13" i="1"/>
  <c r="AB13" i="1" s="1"/>
  <c r="W9" i="1"/>
  <c r="Z9" i="1"/>
  <c r="Z14" i="1"/>
  <c r="W14" i="1"/>
  <c r="AB14" i="1"/>
  <c r="AB5" i="1" l="1"/>
  <c r="AC5" i="1" s="1"/>
  <c r="AB9" i="1"/>
  <c r="AC9" i="1" s="1"/>
  <c r="AC13" i="1"/>
  <c r="AC8" i="1"/>
  <c r="AB7" i="1"/>
  <c r="AC7" i="1" s="1"/>
  <c r="AB6" i="1"/>
  <c r="AC6" i="1" s="1"/>
  <c r="AB11" i="1"/>
  <c r="AC11" i="1" s="1"/>
  <c r="AB10" i="1"/>
  <c r="AC10" i="1" s="1"/>
  <c r="AB17" i="1"/>
  <c r="AC17" i="1" s="1"/>
  <c r="AB19" i="1"/>
  <c r="AC19" i="1" s="1"/>
  <c r="AB16" i="1"/>
  <c r="AC16" i="1" s="1"/>
  <c r="AB18" i="1"/>
  <c r="AC18" i="1" s="1"/>
  <c r="AC15" i="1"/>
  <c r="AC14" i="1" l="1"/>
  <c r="O16" i="2" l="1"/>
  <c r="O24" i="2"/>
  <c r="O19" i="2"/>
  <c r="O20" i="2"/>
  <c r="O22" i="2"/>
  <c r="O21" i="2"/>
  <c r="O18" i="2"/>
  <c r="O17" i="2"/>
  <c r="O23" i="2"/>
  <c r="E31" i="2"/>
  <c r="E32" i="2" l="1"/>
</calcChain>
</file>

<file path=xl/sharedStrings.xml><?xml version="1.0" encoding="utf-8"?>
<sst xmlns="http://schemas.openxmlformats.org/spreadsheetml/2006/main" count="76" uniqueCount="68">
  <si>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</si>
  <si>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</si>
  <si>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</si>
  <si>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</si>
  <si>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</si>
  <si>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</si>
  <si>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</si>
  <si>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</si>
  <si>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</si>
  <si>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</si>
  <si>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</si>
  <si>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</si>
  <si>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</si>
  <si>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</si>
  <si>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</si>
  <si>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</si>
  <si>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</si>
  <si>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</si>
  <si>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</si>
  <si>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</si>
  <si>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</si>
  <si>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</si>
  <si>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</si>
  <si>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</si>
  <si>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</si>
  <si>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</si>
  <si>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</si>
  <si>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D</t>
  </si>
  <si>
    <t>ID Number</t>
  </si>
  <si>
    <t>Score</t>
  </si>
  <si>
    <t>/20</t>
  </si>
  <si>
    <t>L7</t>
  </si>
  <si>
    <t>Presentation</t>
  </si>
  <si>
    <t>Average score on the exam</t>
  </si>
  <si>
    <t>First Name</t>
  </si>
  <si>
    <t>/8</t>
  </si>
  <si>
    <t>Student ID</t>
  </si>
  <si>
    <t>Project</t>
  </si>
  <si>
    <t>L8</t>
  </si>
  <si>
    <t>/25</t>
  </si>
  <si>
    <t>/10</t>
  </si>
  <si>
    <t>THANG KHAWH  ZUNG</t>
  </si>
  <si>
    <t>KALYAR SOE</t>
  </si>
  <si>
    <t>KAN KYUN</t>
  </si>
  <si>
    <t>LEAH</t>
  </si>
  <si>
    <t>TIENNGAM</t>
  </si>
  <si>
    <t>LOVELY</t>
  </si>
  <si>
    <t>CATEQUISTA</t>
  </si>
  <si>
    <t>NAN THU ZAR WIN</t>
  </si>
  <si>
    <t>XIAN</t>
  </si>
  <si>
    <t>WU</t>
  </si>
  <si>
    <t>YASUMANDO</t>
  </si>
  <si>
    <t>SITUMORANG</t>
  </si>
  <si>
    <t>ANIL</t>
  </si>
  <si>
    <t>KUMAR</t>
  </si>
  <si>
    <t>BRIAN</t>
  </si>
  <si>
    <t>RINALDI</t>
  </si>
  <si>
    <t>JONATHAN</t>
  </si>
  <si>
    <t>ALLEN</t>
  </si>
  <si>
    <t>BENNER</t>
  </si>
  <si>
    <t>JOSHUA</t>
  </si>
  <si>
    <t>ROBERTSON</t>
  </si>
  <si>
    <t>MARIE</t>
  </si>
  <si>
    <t>JURON</t>
  </si>
  <si>
    <t>SASITHORN</t>
  </si>
  <si>
    <t>SRATHONGTIAN</t>
  </si>
  <si>
    <t>BONUS</t>
  </si>
  <si>
    <t>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</si>
</sst>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indexed="8"/>
      <name val="Calibri"/>
      <family val="2"/>
    </font>
    <font>
      <b/>
      <sz val="14"/>
      <name val="Times New Roman"/>
      <family val="1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 Light"/>
      <family val="2"/>
    </font>
    <font>
      <sz val="10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sz val="14"/>
      <name val="Calibri Light"/>
      <family val="2"/>
    </font>
    <font>
      <sz val="16"/>
      <name val="Calibri Light"/>
      <family val="2"/>
    </font>
    <font>
      <sz val="9"/>
      <name val="Calibri Light"/>
      <family val="2"/>
    </font>
    <font>
      <sz val="11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Border="0">
      <protection locked="0"/>
    </xf>
    <xf numFmtId="0" fontId="1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3" fillId="6" borderId="5" xfId="0" applyFont="1" applyFill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3" borderId="2" xfId="0" applyNumberFormat="1" applyFont="1" applyFill="1" applyBorder="1" applyAlignment="1" applyProtection="1">
      <alignment wrapText="1"/>
    </xf>
    <xf numFmtId="0" fontId="13" fillId="5" borderId="2" xfId="0" applyNumberFormat="1" applyFont="1" applyFill="1" applyBorder="1" applyAlignment="1" applyProtection="1">
      <alignment horizontal="center" wrapText="1"/>
    </xf>
    <xf numFmtId="164" fontId="13" fillId="9" borderId="2" xfId="0" applyNumberFormat="1" applyFont="1" applyFill="1" applyBorder="1" applyAlignment="1" applyProtection="1">
      <alignment horizontal="center" wrapText="1"/>
    </xf>
    <xf numFmtId="0" fontId="13" fillId="5" borderId="2" xfId="0" applyFont="1" applyFill="1" applyBorder="1" applyAlignment="1" applyProtection="1">
      <alignment horizontal="center" wrapText="1"/>
    </xf>
    <xf numFmtId="164" fontId="15" fillId="9" borderId="2" xfId="0" applyNumberFormat="1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164" fontId="13" fillId="3" borderId="2" xfId="0" applyNumberFormat="1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14" fontId="1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16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10" borderId="2" xfId="0" applyFont="1" applyFill="1" applyBorder="1" applyAlignment="1" applyProtection="1">
      <alignment horizontal="center"/>
      <protection locked="0"/>
    </xf>
    <xf numFmtId="0" fontId="14" fillId="10" borderId="2" xfId="0" applyFont="1" applyFill="1" applyBorder="1" applyAlignment="1">
      <alignment horizontal="left" vertical="center"/>
    </xf>
    <xf numFmtId="0" fontId="13" fillId="11" borderId="2" xfId="0" applyFont="1" applyFill="1" applyBorder="1" applyAlignment="1" applyProtection="1">
      <alignment horizontal="center"/>
      <protection locked="0"/>
    </xf>
    <xf numFmtId="0" fontId="14" fillId="11" borderId="2" xfId="0" applyFont="1" applyFill="1" applyBorder="1" applyAlignment="1">
      <alignment horizontal="left" vertic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7" fillId="2" borderId="4" xfId="1" applyFont="1" applyBorder="1" applyAlignment="1">
      <alignment horizont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22</xdr:row>
      <xdr:rowOff>8955</xdr:rowOff>
    </xdr:from>
    <xdr:to>
      <xdr:col>4</xdr:col>
      <xdr:colOff>24993</xdr:colOff>
      <xdr:row>25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English For Guides Evening Class (2020)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ushpi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  <a:lumMod val="100000"/>
              </a:schemeClr>
            </a:gs>
            <a:gs pos="40000">
              <a:schemeClr val="phClr">
                <a:tint val="60000"/>
                <a:satMod val="130000"/>
                <a:lumMod val="100000"/>
              </a:schemeClr>
            </a:gs>
            <a:gs pos="100000">
              <a:schemeClr val="phClr">
                <a:tint val="96000"/>
                <a:lumMod val="108000"/>
              </a:schemeClr>
            </a:gs>
          </a:gsLst>
          <a:lin ang="5400000" scaled="0"/>
        </a:gradFill>
        <a:gradFill rotWithShape="1">
          <a:gsLst>
            <a:gs pos="0">
              <a:schemeClr val="phClr"/>
            </a:gs>
            <a:gs pos="100000">
              <a:schemeClr val="phClr">
                <a:shade val="76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80000"/>
              <a:lumMod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38100" dir="4800000" sx="98000" sy="98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38100" dist="38100" dir="4800000" sx="96000" sy="96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3240000"/>
            </a:lightRig>
          </a:scene3d>
          <a:sp3d>
            <a:bevelT w="28575" h="2857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"/>
  <sheetViews>
    <sheetView tabSelected="1" topLeftCell="B1" zoomScale="90" zoomScaleNormal="90" workbookViewId="0">
      <pane xSplit="5" topLeftCell="AC1" activePane="topRight" state="frozen"/>
      <selection activeCell="B1" sqref="B1"/>
      <selection pane="topRight" activeCell="AH18" sqref="AH18"/>
    </sheetView>
  </sheetViews>
  <sheetFormatPr defaultColWidth="9.140625" defaultRowHeight="15" x14ac:dyDescent="0.25"/>
  <cols>
    <col min="1" max="1" width="4.5703125" style="1" customWidth="1"/>
    <col min="2" max="2" width="7.7109375" style="2" customWidth="1"/>
    <col min="3" max="3" width="1.42578125" style="2" hidden="1" customWidth="1"/>
    <col min="4" max="4" width="16.140625" style="2" customWidth="1"/>
    <col min="5" max="5" width="22.42578125" style="1" bestFit="1" customWidth="1"/>
    <col min="6" max="6" width="16" style="1" bestFit="1" customWidth="1"/>
    <col min="7" max="7" width="3.28515625" style="1" customWidth="1"/>
    <col min="8" max="15" width="3.42578125" style="1" customWidth="1"/>
    <col min="16" max="16" width="5.85546875" style="1" bestFit="1" customWidth="1"/>
    <col min="17" max="17" width="5.5703125" style="1" bestFit="1" customWidth="1"/>
    <col min="18" max="18" width="3.85546875" customWidth="1"/>
    <col min="19" max="19" width="7" bestFit="1" customWidth="1"/>
    <col min="20" max="20" width="7.5703125" customWidth="1"/>
    <col min="21" max="21" width="4.42578125" customWidth="1"/>
    <col min="22" max="22" width="7" bestFit="1" customWidth="1"/>
    <col min="23" max="23" width="8" customWidth="1"/>
    <col min="24" max="24" width="7.42578125" style="42" bestFit="1" customWidth="1"/>
    <col min="25" max="25" width="7" style="1" bestFit="1" customWidth="1"/>
    <col min="26" max="26" width="6.42578125" style="1" bestFit="1" customWidth="1"/>
    <col min="27" max="27" width="3.5703125" style="1" customWidth="1"/>
    <col min="28" max="28" width="13" style="1" customWidth="1"/>
    <col min="29" max="29" width="7.85546875" style="1" customWidth="1"/>
    <col min="30" max="30" width="15" style="1" customWidth="1"/>
    <col min="31" max="31" width="11.42578125" style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 x14ac:dyDescent="0.3">
      <c r="A2" s="4" t="s">
        <v>0</v>
      </c>
      <c r="B2" s="30" t="s">
        <v>1</v>
      </c>
      <c r="C2" s="30" t="s">
        <v>28</v>
      </c>
      <c r="D2" s="30" t="s">
        <v>36</v>
      </c>
      <c r="E2" s="30" t="s">
        <v>34</v>
      </c>
      <c r="F2" s="30" t="s">
        <v>2</v>
      </c>
      <c r="G2" s="54" t="s">
        <v>3</v>
      </c>
      <c r="H2" s="55"/>
      <c r="I2" s="55"/>
      <c r="J2" s="55"/>
      <c r="K2" s="55"/>
      <c r="L2" s="55"/>
      <c r="M2" s="55"/>
      <c r="N2" s="55"/>
      <c r="O2" s="55"/>
      <c r="P2" s="55"/>
      <c r="Q2" s="56"/>
      <c r="S2" s="52" t="s">
        <v>37</v>
      </c>
      <c r="T2" s="53"/>
      <c r="V2" s="52" t="s">
        <v>32</v>
      </c>
      <c r="W2" s="53"/>
      <c r="X2" s="38" t="s">
        <v>66</v>
      </c>
      <c r="Y2" s="47" t="s">
        <v>4</v>
      </c>
      <c r="Z2" s="48"/>
      <c r="AB2" s="49" t="s">
        <v>5</v>
      </c>
      <c r="AC2" s="50"/>
    </row>
    <row r="3" spans="1:29" ht="23.25" x14ac:dyDescent="0.5">
      <c r="A3" s="5"/>
      <c r="B3" s="22"/>
      <c r="C3" s="22"/>
      <c r="D3" s="22"/>
      <c r="E3" s="23"/>
      <c r="F3" s="24"/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31</v>
      </c>
      <c r="N3" s="32" t="s">
        <v>38</v>
      </c>
      <c r="O3" s="32" t="s">
        <v>67</v>
      </c>
      <c r="P3" s="29" t="s">
        <v>22</v>
      </c>
      <c r="Q3" s="27" t="s">
        <v>23</v>
      </c>
      <c r="S3" s="33" t="s">
        <v>29</v>
      </c>
      <c r="T3" s="27" t="s">
        <v>23</v>
      </c>
      <c r="V3" s="33" t="s">
        <v>29</v>
      </c>
      <c r="W3" s="27" t="s">
        <v>23</v>
      </c>
      <c r="X3" s="39"/>
      <c r="Y3" s="33" t="s">
        <v>29</v>
      </c>
      <c r="Z3" s="34" t="s">
        <v>23</v>
      </c>
      <c r="AB3" s="28" t="s">
        <v>5</v>
      </c>
      <c r="AC3" s="28" t="s">
        <v>12</v>
      </c>
    </row>
    <row r="4" spans="1:29" x14ac:dyDescent="0.25"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5" t="s">
        <v>35</v>
      </c>
      <c r="Q4" s="37" t="s">
        <v>40</v>
      </c>
      <c r="S4" s="35" t="s">
        <v>40</v>
      </c>
      <c r="T4" s="36">
        <v>30</v>
      </c>
      <c r="V4" s="35" t="s">
        <v>30</v>
      </c>
      <c r="W4" s="36">
        <v>30</v>
      </c>
      <c r="X4" s="40"/>
      <c r="Y4" s="15" t="s">
        <v>39</v>
      </c>
      <c r="Z4" s="31">
        <v>30</v>
      </c>
      <c r="AB4" s="31">
        <v>100</v>
      </c>
      <c r="AC4" s="16"/>
    </row>
    <row r="5" spans="1:29" ht="15.75" x14ac:dyDescent="0.25">
      <c r="B5" s="45">
        <v>4</v>
      </c>
      <c r="C5" s="45"/>
      <c r="D5" s="45">
        <v>5953022166</v>
      </c>
      <c r="E5" s="46" t="s">
        <v>41</v>
      </c>
      <c r="F5" s="46"/>
      <c r="G5" s="17">
        <v>0</v>
      </c>
      <c r="H5" s="17">
        <v>1</v>
      </c>
      <c r="I5" s="17">
        <v>0</v>
      </c>
      <c r="J5" s="17">
        <v>0</v>
      </c>
      <c r="K5" s="17">
        <v>0</v>
      </c>
      <c r="L5" s="17">
        <v>1</v>
      </c>
      <c r="M5" s="17">
        <v>1</v>
      </c>
      <c r="N5" s="17">
        <v>1</v>
      </c>
      <c r="O5" s="17">
        <v>1</v>
      </c>
      <c r="P5" s="18">
        <f>SUM(G5:O5)</f>
        <v>5</v>
      </c>
      <c r="Q5" s="19">
        <f>P5/9*10</f>
        <v>5.5555555555555554</v>
      </c>
      <c r="S5" s="20">
        <v>4</v>
      </c>
      <c r="T5" s="21">
        <f>S5*3</f>
        <v>12</v>
      </c>
      <c r="V5" s="20">
        <v>10</v>
      </c>
      <c r="W5" s="21">
        <f>V5/20*30</f>
        <v>15</v>
      </c>
      <c r="X5" s="41"/>
      <c r="Y5" s="20">
        <v>10</v>
      </c>
      <c r="Z5" s="19">
        <f>Y5/25*30</f>
        <v>12</v>
      </c>
      <c r="AB5" s="25">
        <f>Q5+T5+Z5+W5+X5</f>
        <v>44.555555555555557</v>
      </c>
      <c r="AC5" s="26" t="str">
        <f>IF(AB5&gt;=79.5,"A",IF(AB5&gt;=74.5,"B+",IF(AB5&gt;=69.5,"B",IF(AB5&gt;=64.5,"C+",IF(AB5&gt;=59.5,"C",IF(AB5&gt;=54.5,"D+",IF(AB5&gt;=44.5,"D",IF(AB5&lt;44.5,"FAIL"))))))))</f>
        <v>D</v>
      </c>
    </row>
    <row r="6" spans="1:29" ht="15.75" x14ac:dyDescent="0.25">
      <c r="B6" s="43">
        <v>3</v>
      </c>
      <c r="C6" s="43"/>
      <c r="D6" s="43">
        <v>6053022023</v>
      </c>
      <c r="E6" s="44" t="s">
        <v>42</v>
      </c>
      <c r="F6" s="44"/>
      <c r="G6" s="17">
        <v>1</v>
      </c>
      <c r="H6" s="17">
        <v>1</v>
      </c>
      <c r="I6" s="17">
        <v>1</v>
      </c>
      <c r="J6" s="17">
        <v>0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8">
        <f>SUM(G6:O6)</f>
        <v>8</v>
      </c>
      <c r="Q6" s="19">
        <f>P6/9*10</f>
        <v>8.8888888888888893</v>
      </c>
      <c r="S6" s="20">
        <v>7</v>
      </c>
      <c r="T6" s="21">
        <f>S6*3</f>
        <v>21</v>
      </c>
      <c r="V6" s="20">
        <v>13</v>
      </c>
      <c r="W6" s="21">
        <f>V6/20*30</f>
        <v>19.5</v>
      </c>
      <c r="X6" s="41"/>
      <c r="Y6" s="20">
        <v>21</v>
      </c>
      <c r="Z6" s="19">
        <f>Y6/25*30</f>
        <v>25.2</v>
      </c>
      <c r="AB6" s="25">
        <f>Q6+T6+Z6+W6+X6</f>
        <v>74.588888888888889</v>
      </c>
      <c r="AC6" s="26" t="str">
        <f>IF(AB6&gt;=79.5,"A",IF(AB6&gt;=74.5,"B+",IF(AB6&gt;=69.5,"B",IF(AB6&gt;=64.5,"C+",IF(AB6&gt;=59.5,"C",IF(AB6&gt;=54.5,"D+",IF(AB6&gt;=44.5,"D",IF(AB6&lt;44.5,"FAIL"))))))))</f>
        <v>B+</v>
      </c>
    </row>
    <row r="7" spans="1:29" ht="15.75" x14ac:dyDescent="0.25">
      <c r="B7" s="45">
        <v>2</v>
      </c>
      <c r="C7" s="45"/>
      <c r="D7" s="45">
        <v>6053022031</v>
      </c>
      <c r="E7" s="46" t="s">
        <v>43</v>
      </c>
      <c r="F7" s="46"/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0</v>
      </c>
      <c r="M7" s="17">
        <v>1</v>
      </c>
      <c r="N7" s="17">
        <v>1</v>
      </c>
      <c r="O7" s="17">
        <v>1</v>
      </c>
      <c r="P7" s="18">
        <f>SUM(G7:O7)</f>
        <v>8</v>
      </c>
      <c r="Q7" s="19">
        <f>P7/9*10</f>
        <v>8.8888888888888893</v>
      </c>
      <c r="S7" s="20">
        <v>6.5</v>
      </c>
      <c r="T7" s="21">
        <f>S7*3</f>
        <v>19.5</v>
      </c>
      <c r="V7" s="20">
        <v>16</v>
      </c>
      <c r="W7" s="21">
        <f>V7/20*30</f>
        <v>24</v>
      </c>
      <c r="X7" s="41"/>
      <c r="Y7" s="20">
        <v>25</v>
      </c>
      <c r="Z7" s="19">
        <f>Y7/25*30</f>
        <v>30</v>
      </c>
      <c r="AB7" s="25">
        <f>Q7+T7+Z7+W7+X7</f>
        <v>82.388888888888886</v>
      </c>
      <c r="AC7" s="26" t="str">
        <f>IF(AB7&gt;=79.5,"A",IF(AB7&gt;=74.5,"B+",IF(AB7&gt;=69.5,"B",IF(AB7&gt;=64.5,"C+",IF(AB7&gt;=59.5,"C",IF(AB7&gt;=54.5,"D+",IF(AB7&gt;=44.5,"D",IF(AB7&lt;44.5,"FAIL"))))))))</f>
        <v>A</v>
      </c>
    </row>
    <row r="8" spans="1:29" ht="15.75" x14ac:dyDescent="0.25">
      <c r="B8" s="45">
        <v>2</v>
      </c>
      <c r="C8" s="45"/>
      <c r="D8" s="45">
        <v>6053022049</v>
      </c>
      <c r="E8" s="46" t="s">
        <v>44</v>
      </c>
      <c r="F8" s="46" t="s">
        <v>45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8">
        <f>SUM(G8:O8)</f>
        <v>9</v>
      </c>
      <c r="Q8" s="19">
        <f>P8/9*10</f>
        <v>10</v>
      </c>
      <c r="S8" s="20">
        <v>6.5</v>
      </c>
      <c r="T8" s="21">
        <f>S8*3</f>
        <v>19.5</v>
      </c>
      <c r="V8" s="20">
        <v>16</v>
      </c>
      <c r="W8" s="21">
        <f>V8/20*30</f>
        <v>24</v>
      </c>
      <c r="X8" s="41">
        <v>0.33329999999999999</v>
      </c>
      <c r="Y8" s="20">
        <v>24</v>
      </c>
      <c r="Z8" s="19">
        <f>Y8/25*30</f>
        <v>28.799999999999997</v>
      </c>
      <c r="AB8" s="25">
        <f>Q8+T8+Z8+W8+X8</f>
        <v>82.633299999999991</v>
      </c>
      <c r="AC8" s="26" t="str">
        <f>IF(AB8&gt;=79.5,"A",IF(AB8&gt;=74.5,"B+",IF(AB8&gt;=69.5,"B",IF(AB8&gt;=64.5,"C+",IF(AB8&gt;=59.5,"C",IF(AB8&gt;=54.5,"D+",IF(AB8&gt;=44.5,"D",IF(AB8&lt;44.5,"FAIL"))))))))</f>
        <v>A</v>
      </c>
    </row>
    <row r="9" spans="1:29" ht="15.75" x14ac:dyDescent="0.25">
      <c r="B9" s="45">
        <v>2</v>
      </c>
      <c r="C9" s="45"/>
      <c r="D9" s="45">
        <v>6053022056</v>
      </c>
      <c r="E9" s="46" t="s">
        <v>46</v>
      </c>
      <c r="F9" s="46" t="s">
        <v>47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8">
        <f>SUM(G9:O9)</f>
        <v>9</v>
      </c>
      <c r="Q9" s="19">
        <f>P9/9*10</f>
        <v>10</v>
      </c>
      <c r="S9" s="20">
        <v>6.5</v>
      </c>
      <c r="T9" s="21">
        <f>S9*3</f>
        <v>19.5</v>
      </c>
      <c r="V9" s="20">
        <v>16</v>
      </c>
      <c r="W9" s="21">
        <f>V9/20*30</f>
        <v>24</v>
      </c>
      <c r="X9" s="41">
        <v>0.33329999999999999</v>
      </c>
      <c r="Y9" s="20">
        <v>23</v>
      </c>
      <c r="Z9" s="19">
        <f>Y9/25*30</f>
        <v>27.6</v>
      </c>
      <c r="AB9" s="25">
        <f>Q9+T9+Z9+W9+X9</f>
        <v>81.433299999999988</v>
      </c>
      <c r="AC9" s="26" t="str">
        <f>IF(AB9&gt;=79.5,"A",IF(AB9&gt;=74.5,"B+",IF(AB9&gt;=69.5,"B",IF(AB9&gt;=64.5,"C+",IF(AB9&gt;=59.5,"C",IF(AB9&gt;=54.5,"D+",IF(AB9&gt;=44.5,"D",IF(AB9&lt;44.5,"FAIL"))))))))</f>
        <v>A</v>
      </c>
    </row>
    <row r="10" spans="1:29" ht="15.75" x14ac:dyDescent="0.25">
      <c r="B10" s="43">
        <v>3</v>
      </c>
      <c r="C10" s="43"/>
      <c r="D10" s="43">
        <v>6053022064</v>
      </c>
      <c r="E10" s="44" t="s">
        <v>48</v>
      </c>
      <c r="F10" s="44"/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8">
        <f>SUM(G10:O10)</f>
        <v>9</v>
      </c>
      <c r="Q10" s="19">
        <f>P10/9*10</f>
        <v>10</v>
      </c>
      <c r="S10" s="20">
        <v>7</v>
      </c>
      <c r="T10" s="21">
        <f>S10*3</f>
        <v>21</v>
      </c>
      <c r="V10" s="20">
        <v>13</v>
      </c>
      <c r="W10" s="21">
        <f>V10/20*30</f>
        <v>19.5</v>
      </c>
      <c r="X10" s="41"/>
      <c r="Y10" s="20">
        <v>19</v>
      </c>
      <c r="Z10" s="19">
        <f>Y10/25*30</f>
        <v>22.8</v>
      </c>
      <c r="AB10" s="25">
        <f>Q10+T10+Z10+W10+X10</f>
        <v>73.3</v>
      </c>
      <c r="AC10" s="26" t="str">
        <f>IF(AB10&gt;=79.5,"A",IF(AB10&gt;=74.5,"B+",IF(AB10&gt;=69.5,"B",IF(AB10&gt;=64.5,"C+",IF(AB10&gt;=59.5,"C",IF(AB10&gt;=54.5,"D+",IF(AB10&gt;=44.5,"D",IF(AB10&lt;44.5,"FAIL"))))))))</f>
        <v>B</v>
      </c>
    </row>
    <row r="11" spans="1:29" ht="15.75" x14ac:dyDescent="0.25">
      <c r="B11" s="43">
        <v>3</v>
      </c>
      <c r="C11" s="43"/>
      <c r="D11" s="43">
        <v>6053022080</v>
      </c>
      <c r="E11" s="44" t="s">
        <v>49</v>
      </c>
      <c r="F11" s="44" t="s">
        <v>50</v>
      </c>
      <c r="G11" s="17">
        <v>0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8">
        <f>SUM(G11:O11)</f>
        <v>8</v>
      </c>
      <c r="Q11" s="19">
        <f>P11/9*10</f>
        <v>8.8888888888888893</v>
      </c>
      <c r="S11" s="20">
        <v>7</v>
      </c>
      <c r="T11" s="21">
        <f>S11*3</f>
        <v>21</v>
      </c>
      <c r="V11" s="20">
        <v>13</v>
      </c>
      <c r="W11" s="21">
        <f>V11/20*30</f>
        <v>19.5</v>
      </c>
      <c r="X11" s="41"/>
      <c r="Y11" s="20">
        <v>19</v>
      </c>
      <c r="Z11" s="19">
        <f>Y11/25*30</f>
        <v>22.8</v>
      </c>
      <c r="AB11" s="25">
        <f>Q11+T11+Z11+W11+X11</f>
        <v>72.188888888888897</v>
      </c>
      <c r="AC11" s="26" t="str">
        <f>IF(AB11&gt;=79.5,"A",IF(AB11&gt;=74.5,"B+",IF(AB11&gt;=69.5,"B",IF(AB11&gt;=64.5,"C+",IF(AB11&gt;=59.5,"C",IF(AB11&gt;=54.5,"D+",IF(AB11&gt;=44.5,"D",IF(AB11&lt;44.5,"FAIL"))))))))</f>
        <v>B</v>
      </c>
    </row>
    <row r="12" spans="1:29" ht="15.75" x14ac:dyDescent="0.25">
      <c r="B12" s="45">
        <v>2</v>
      </c>
      <c r="C12" s="45"/>
      <c r="D12" s="45">
        <v>6053022098</v>
      </c>
      <c r="E12" s="46" t="s">
        <v>51</v>
      </c>
      <c r="F12" s="46" t="s">
        <v>52</v>
      </c>
      <c r="G12" s="17">
        <v>0</v>
      </c>
      <c r="H12" s="17">
        <v>1</v>
      </c>
      <c r="I12" s="17">
        <v>1</v>
      </c>
      <c r="J12" s="17">
        <v>1</v>
      </c>
      <c r="K12" s="17">
        <v>0</v>
      </c>
      <c r="L12" s="17">
        <v>1</v>
      </c>
      <c r="M12" s="17">
        <v>1</v>
      </c>
      <c r="N12" s="17">
        <v>1</v>
      </c>
      <c r="O12" s="17">
        <v>1</v>
      </c>
      <c r="P12" s="18">
        <f>SUM(G12:O12)</f>
        <v>7</v>
      </c>
      <c r="Q12" s="19">
        <f>P12/9*10</f>
        <v>7.7777777777777777</v>
      </c>
      <c r="S12" s="20">
        <v>6.5</v>
      </c>
      <c r="T12" s="21">
        <f>S12*3</f>
        <v>19.5</v>
      </c>
      <c r="V12" s="20">
        <v>16</v>
      </c>
      <c r="W12" s="21">
        <f>V12/20*30</f>
        <v>24</v>
      </c>
      <c r="X12" s="41"/>
      <c r="Y12" s="20">
        <v>20</v>
      </c>
      <c r="Z12" s="19">
        <f>Y12/25*30</f>
        <v>24</v>
      </c>
      <c r="AB12" s="25">
        <f>Q12+T12+Z12+W12+X12</f>
        <v>75.277777777777771</v>
      </c>
      <c r="AC12" s="26" t="str">
        <f>IF(AB12&gt;=79.5,"A",IF(AB12&gt;=74.5,"B+",IF(AB12&gt;=69.5,"B",IF(AB12&gt;=64.5,"C+",IF(AB12&gt;=59.5,"C",IF(AB12&gt;=54.5,"D+",IF(AB12&gt;=44.5,"D",IF(AB12&lt;44.5,"FAIL"))))))))</f>
        <v>B+</v>
      </c>
    </row>
    <row r="13" spans="1:29" ht="15.75" x14ac:dyDescent="0.25">
      <c r="B13" s="45">
        <v>4</v>
      </c>
      <c r="C13" s="45"/>
      <c r="D13" s="45">
        <v>6053522014</v>
      </c>
      <c r="E13" s="46" t="s">
        <v>53</v>
      </c>
      <c r="F13" s="46" t="s">
        <v>54</v>
      </c>
      <c r="G13" s="17">
        <v>1</v>
      </c>
      <c r="H13" s="17">
        <v>1</v>
      </c>
      <c r="I13" s="17">
        <v>0</v>
      </c>
      <c r="J13" s="17">
        <v>0</v>
      </c>
      <c r="K13" s="17">
        <v>0</v>
      </c>
      <c r="L13" s="17">
        <v>1</v>
      </c>
      <c r="M13" s="17">
        <v>1</v>
      </c>
      <c r="N13" s="17">
        <v>1</v>
      </c>
      <c r="O13" s="17">
        <v>1</v>
      </c>
      <c r="P13" s="18">
        <f>SUM(G13:O13)</f>
        <v>6</v>
      </c>
      <c r="Q13" s="19">
        <f>P13/9*10</f>
        <v>6.6666666666666661</v>
      </c>
      <c r="S13" s="20">
        <v>4</v>
      </c>
      <c r="T13" s="21">
        <f>S13*3</f>
        <v>12</v>
      </c>
      <c r="V13" s="20">
        <v>10</v>
      </c>
      <c r="W13" s="21">
        <f>V13/20*30</f>
        <v>15</v>
      </c>
      <c r="X13" s="41"/>
      <c r="Y13" s="20">
        <v>20</v>
      </c>
      <c r="Z13" s="19">
        <f>Y13/25*30</f>
        <v>24</v>
      </c>
      <c r="AB13" s="25">
        <f>Q13+T13+Z13+W13+X13</f>
        <v>57.666666666666664</v>
      </c>
      <c r="AC13" s="26" t="str">
        <f>IF(AB13&gt;=79.5,"A",IF(AB13&gt;=74.5,"B+",IF(AB13&gt;=69.5,"B",IF(AB13&gt;=64.5,"C+",IF(AB13&gt;=59.5,"C",IF(AB13&gt;=54.5,"D+",IF(AB13&gt;=44.5,"D",IF(AB13&lt;44.5,"FAIL"))))))))</f>
        <v>D+</v>
      </c>
    </row>
    <row r="14" spans="1:29" ht="15.75" x14ac:dyDescent="0.25">
      <c r="B14" s="43">
        <v>1</v>
      </c>
      <c r="C14" s="43"/>
      <c r="D14" s="43">
        <v>6053522022</v>
      </c>
      <c r="E14" s="44" t="s">
        <v>55</v>
      </c>
      <c r="F14" s="44" t="s">
        <v>56</v>
      </c>
      <c r="G14" s="17">
        <v>0</v>
      </c>
      <c r="H14" s="17">
        <v>1</v>
      </c>
      <c r="I14" s="17">
        <v>1</v>
      </c>
      <c r="J14" s="17">
        <v>0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8">
        <f>SUM(G14:O14)</f>
        <v>7</v>
      </c>
      <c r="Q14" s="19">
        <f>P14/9*10</f>
        <v>7.7777777777777777</v>
      </c>
      <c r="S14" s="20">
        <v>6.5</v>
      </c>
      <c r="T14" s="21">
        <f>S14*3</f>
        <v>19.5</v>
      </c>
      <c r="V14" s="20">
        <v>13</v>
      </c>
      <c r="W14" s="21">
        <f>V14/20*30</f>
        <v>19.5</v>
      </c>
      <c r="X14" s="41"/>
      <c r="Y14" s="20">
        <v>22</v>
      </c>
      <c r="Z14" s="19">
        <f>Y14/25*30</f>
        <v>26.4</v>
      </c>
      <c r="AB14" s="25">
        <f>Q14+T14+Z14+W14+X14</f>
        <v>73.177777777777777</v>
      </c>
      <c r="AC14" s="26" t="str">
        <f>IF(AB14&gt;=79.5,"A",IF(AB14&gt;=74.5,"B+",IF(AB14&gt;=69.5,"B",IF(AB14&gt;=64.5,"C+",IF(AB14&gt;=59.5,"C",IF(AB14&gt;=54.5,"D+",IF(AB14&gt;=44.5,"D",IF(AB14&lt;44.5,"FAIL"))))))))</f>
        <v>B</v>
      </c>
    </row>
    <row r="15" spans="1:29" ht="15.75" x14ac:dyDescent="0.25">
      <c r="B15" s="43">
        <v>1</v>
      </c>
      <c r="C15" s="43"/>
      <c r="D15" s="43">
        <v>6053522030</v>
      </c>
      <c r="E15" s="44" t="s">
        <v>57</v>
      </c>
      <c r="F15" s="44" t="s">
        <v>58</v>
      </c>
      <c r="G15" s="17">
        <v>0</v>
      </c>
      <c r="H15" s="17">
        <v>1</v>
      </c>
      <c r="I15" s="17">
        <v>1</v>
      </c>
      <c r="J15" s="17">
        <v>0</v>
      </c>
      <c r="K15" s="17">
        <v>1</v>
      </c>
      <c r="L15" s="17">
        <v>1</v>
      </c>
      <c r="M15" s="17">
        <v>0</v>
      </c>
      <c r="N15" s="17">
        <v>1</v>
      </c>
      <c r="O15" s="17">
        <v>1</v>
      </c>
      <c r="P15" s="18">
        <f>SUM(G15:O15)</f>
        <v>6</v>
      </c>
      <c r="Q15" s="19">
        <f>P15/9*10</f>
        <v>6.6666666666666661</v>
      </c>
      <c r="S15" s="20">
        <v>6.5</v>
      </c>
      <c r="T15" s="21">
        <f>S15*3</f>
        <v>19.5</v>
      </c>
      <c r="V15" s="20">
        <v>13</v>
      </c>
      <c r="W15" s="21">
        <f>V15/20*30</f>
        <v>19.5</v>
      </c>
      <c r="X15" s="41">
        <v>0.33329999999999999</v>
      </c>
      <c r="Y15" s="20">
        <v>21</v>
      </c>
      <c r="Z15" s="19">
        <f>Y15/25*30</f>
        <v>25.2</v>
      </c>
      <c r="AB15" s="25">
        <f>Q15+T15+Z15+W15+X15</f>
        <v>71.199966666666654</v>
      </c>
      <c r="AC15" s="26" t="str">
        <f>IF(AB15&gt;=79.5,"A",IF(AB15&gt;=74.5,"B+",IF(AB15&gt;=69.5,"B",IF(AB15&gt;=64.5,"C+",IF(AB15&gt;=59.5,"C",IF(AB15&gt;=54.5,"D+",IF(AB15&gt;=44.5,"D",IF(AB15&lt;44.5,"FAIL"))))))))</f>
        <v>B</v>
      </c>
    </row>
    <row r="16" spans="1:29" ht="15.75" x14ac:dyDescent="0.25">
      <c r="B16" s="43">
        <v>1</v>
      </c>
      <c r="C16" s="43"/>
      <c r="D16" s="43">
        <v>6053522048</v>
      </c>
      <c r="E16" s="44" t="s">
        <v>57</v>
      </c>
      <c r="F16" s="44" t="s">
        <v>59</v>
      </c>
      <c r="G16" s="17">
        <v>0</v>
      </c>
      <c r="H16" s="17">
        <v>1</v>
      </c>
      <c r="I16" s="17">
        <v>1</v>
      </c>
      <c r="J16" s="17">
        <v>1</v>
      </c>
      <c r="K16" s="17">
        <v>0</v>
      </c>
      <c r="L16" s="17">
        <v>1</v>
      </c>
      <c r="M16" s="17">
        <v>0</v>
      </c>
      <c r="N16" s="17">
        <v>1</v>
      </c>
      <c r="O16" s="17">
        <v>1</v>
      </c>
      <c r="P16" s="18">
        <f>SUM(G16:O16)</f>
        <v>6</v>
      </c>
      <c r="Q16" s="19">
        <f>P16/9*10</f>
        <v>6.6666666666666661</v>
      </c>
      <c r="S16" s="20">
        <v>6.5</v>
      </c>
      <c r="T16" s="21">
        <f>S16*3</f>
        <v>19.5</v>
      </c>
      <c r="V16" s="20">
        <v>13</v>
      </c>
      <c r="W16" s="21">
        <f>V16/20*30</f>
        <v>19.5</v>
      </c>
      <c r="X16" s="41"/>
      <c r="Y16" s="20">
        <v>22</v>
      </c>
      <c r="Z16" s="19">
        <f>Y16/25*30</f>
        <v>26.4</v>
      </c>
      <c r="AB16" s="25">
        <f>Q16+T16+Z16+W16+X16</f>
        <v>72.066666666666663</v>
      </c>
      <c r="AC16" s="26" t="str">
        <f>IF(AB16&gt;=79.5,"A",IF(AB16&gt;=74.5,"B+",IF(AB16&gt;=69.5,"B",IF(AB16&gt;=64.5,"C+",IF(AB16&gt;=59.5,"C",IF(AB16&gt;=54.5,"D+",IF(AB16&gt;=44.5,"D",IF(AB16&lt;44.5,"FAIL"))))))))</f>
        <v>B</v>
      </c>
    </row>
    <row r="17" spans="2:29" ht="15.75" x14ac:dyDescent="0.25">
      <c r="B17" s="43">
        <v>1</v>
      </c>
      <c r="C17" s="43"/>
      <c r="D17" s="43">
        <v>6053522055</v>
      </c>
      <c r="E17" s="44" t="s">
        <v>60</v>
      </c>
      <c r="F17" s="44" t="s">
        <v>61</v>
      </c>
      <c r="G17" s="17">
        <v>0</v>
      </c>
      <c r="H17" s="17">
        <v>1</v>
      </c>
      <c r="I17" s="17">
        <v>1</v>
      </c>
      <c r="J17" s="17">
        <v>0</v>
      </c>
      <c r="K17" s="17">
        <v>0</v>
      </c>
      <c r="L17" s="17">
        <v>1</v>
      </c>
      <c r="M17" s="17">
        <v>1</v>
      </c>
      <c r="N17" s="17">
        <v>1</v>
      </c>
      <c r="O17" s="17">
        <v>1</v>
      </c>
      <c r="P17" s="18">
        <f>SUM(G17:O17)</f>
        <v>6</v>
      </c>
      <c r="Q17" s="19">
        <f>P17/9*10</f>
        <v>6.6666666666666661</v>
      </c>
      <c r="S17" s="20">
        <v>6.5</v>
      </c>
      <c r="T17" s="21">
        <f>S17*3</f>
        <v>19.5</v>
      </c>
      <c r="V17" s="20">
        <v>13</v>
      </c>
      <c r="W17" s="21">
        <f>V17/20*30</f>
        <v>19.5</v>
      </c>
      <c r="X17" s="41"/>
      <c r="Y17" s="20">
        <v>23</v>
      </c>
      <c r="Z17" s="19">
        <f>Y17/25*30</f>
        <v>27.6</v>
      </c>
      <c r="AB17" s="25">
        <f>Q17+T17+Z17+W17+X17</f>
        <v>73.266666666666666</v>
      </c>
      <c r="AC17" s="26" t="str">
        <f>IF(AB17&gt;=79.5,"A",IF(AB17&gt;=74.5,"B+",IF(AB17&gt;=69.5,"B",IF(AB17&gt;=64.5,"C+",IF(AB17&gt;=59.5,"C",IF(AB17&gt;=54.5,"D+",IF(AB17&gt;=44.5,"D",IF(AB17&lt;44.5,"FAIL"))))))))</f>
        <v>B</v>
      </c>
    </row>
    <row r="18" spans="2:29" ht="15.75" x14ac:dyDescent="0.25">
      <c r="B18" s="43">
        <v>1</v>
      </c>
      <c r="C18" s="43"/>
      <c r="D18" s="43">
        <v>6053522071</v>
      </c>
      <c r="E18" s="44" t="s">
        <v>62</v>
      </c>
      <c r="F18" s="44" t="s">
        <v>63</v>
      </c>
      <c r="G18" s="17">
        <v>0</v>
      </c>
      <c r="H18" s="17">
        <v>1</v>
      </c>
      <c r="I18" s="17">
        <v>1</v>
      </c>
      <c r="J18" s="17">
        <v>1</v>
      </c>
      <c r="K18" s="17">
        <v>0</v>
      </c>
      <c r="L18" s="17">
        <v>1</v>
      </c>
      <c r="M18" s="17">
        <v>1</v>
      </c>
      <c r="N18" s="17">
        <v>1</v>
      </c>
      <c r="O18" s="17">
        <v>1</v>
      </c>
      <c r="P18" s="18">
        <f>SUM(G18:O18)</f>
        <v>7</v>
      </c>
      <c r="Q18" s="19">
        <f>P18/9*10</f>
        <v>7.7777777777777777</v>
      </c>
      <c r="S18" s="20">
        <v>6.5</v>
      </c>
      <c r="T18" s="21">
        <f>S18*3</f>
        <v>19.5</v>
      </c>
      <c r="V18" s="20">
        <v>13</v>
      </c>
      <c r="W18" s="21">
        <f>V18/20*30</f>
        <v>19.5</v>
      </c>
      <c r="X18" s="41"/>
      <c r="Y18" s="20">
        <v>22</v>
      </c>
      <c r="Z18" s="19">
        <f>Y18/25*30</f>
        <v>26.4</v>
      </c>
      <c r="AB18" s="25">
        <f>Q18+T18+Z18+W18+X18</f>
        <v>73.177777777777777</v>
      </c>
      <c r="AC18" s="26" t="str">
        <f>IF(AB18&gt;=79.5,"A",IF(AB18&gt;=74.5,"B+",IF(AB18&gt;=69.5,"B",IF(AB18&gt;=64.5,"C+",IF(AB18&gt;=59.5,"C",IF(AB18&gt;=54.5,"D+",IF(AB18&gt;=44.5,"D",IF(AB18&lt;44.5,"FAIL"))))))))</f>
        <v>B</v>
      </c>
    </row>
    <row r="19" spans="2:29" ht="15.75" x14ac:dyDescent="0.25">
      <c r="B19" s="43">
        <v>3</v>
      </c>
      <c r="C19" s="43"/>
      <c r="D19" s="43">
        <v>6053522097</v>
      </c>
      <c r="E19" s="44" t="s">
        <v>64</v>
      </c>
      <c r="F19" s="44" t="s">
        <v>65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8">
        <f>SUM(G19:O19)</f>
        <v>9</v>
      </c>
      <c r="Q19" s="19">
        <f>P19/9*10</f>
        <v>10</v>
      </c>
      <c r="S19" s="20">
        <v>7</v>
      </c>
      <c r="T19" s="21">
        <f>S19*3</f>
        <v>21</v>
      </c>
      <c r="V19" s="20">
        <v>13</v>
      </c>
      <c r="W19" s="21">
        <f>V19/20*30</f>
        <v>19.5</v>
      </c>
      <c r="X19" s="41"/>
      <c r="Y19" s="20">
        <v>15</v>
      </c>
      <c r="Z19" s="19">
        <f>Y19/25*30</f>
        <v>18</v>
      </c>
      <c r="AB19" s="25">
        <f>Q19+T19+Z19+W19+X19</f>
        <v>68.5</v>
      </c>
      <c r="AC19" s="26" t="str">
        <f>IF(AB19&gt;=79.5,"A",IF(AB19&gt;=74.5,"B+",IF(AB19&gt;=69.5,"B",IF(AB19&gt;=64.5,"C+",IF(AB19&gt;=59.5,"C",IF(AB19&gt;=54.5,"D+",IF(AB19&gt;=44.5,"D",IF(AB19&lt;44.5,"FAIL"))))))))</f>
        <v>C+</v>
      </c>
    </row>
    <row r="22" spans="2:29" x14ac:dyDescent="0.25">
      <c r="B22" s="51" t="s">
        <v>25</v>
      </c>
      <c r="C22" s="51"/>
      <c r="D22" s="51"/>
      <c r="E22" s="51"/>
      <c r="F22" s="51"/>
    </row>
  </sheetData>
  <sortState ref="A5:AC19">
    <sortCondition ref="D5:D19"/>
  </sortState>
  <mergeCells count="6">
    <mergeCell ref="Y2:Z2"/>
    <mergeCell ref="AB2:AC2"/>
    <mergeCell ref="B22:F22"/>
    <mergeCell ref="V2:W2"/>
    <mergeCell ref="G2:Q2"/>
    <mergeCell ref="S2:T2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8" zoomScale="160" zoomScaleNormal="160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57" t="s">
        <v>20</v>
      </c>
      <c r="O14" s="58"/>
    </row>
    <row r="15" spans="2:15" x14ac:dyDescent="0.25">
      <c r="B15" s="1"/>
      <c r="C15" s="1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1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 t="s">
        <v>19</v>
      </c>
      <c r="O16" s="10">
        <f>COUNTIF(Scores!AC5:AC19,"A")</f>
        <v>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 t="s">
        <v>18</v>
      </c>
      <c r="O17" s="10">
        <f>COUNTIF(Scores!AC5:AC19,"B+")</f>
        <v>2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 t="s">
        <v>13</v>
      </c>
      <c r="O18" s="10">
        <f>COUNTIF(Scores!AC5:AC19,"B")</f>
        <v>7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 t="s">
        <v>14</v>
      </c>
      <c r="O19" s="10">
        <f>COUNTIF(Scores!AC5:AC19,"C+")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15</v>
      </c>
      <c r="O20" s="10">
        <f>COUNTIF(Scores!AC4:AC19,"C")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 t="s">
        <v>16</v>
      </c>
      <c r="O21" s="10">
        <f>COUNTIF(Scores!AC5:AC19,"D+")</f>
        <v>1</v>
      </c>
    </row>
    <row r="22" spans="2:15" x14ac:dyDescent="0.25"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9" t="s">
        <v>27</v>
      </c>
      <c r="O22" s="10">
        <f>COUNTIF(Scores!AC5:AC19,"D")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17</v>
      </c>
      <c r="O23" s="10">
        <f>COUNTIF(Scores!AC5:AC19,"FAIL")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 t="s">
        <v>21</v>
      </c>
      <c r="O24" s="12">
        <f>COUNTIF(Scores!AC5:AC19,"I")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0" t="s">
        <v>33</v>
      </c>
      <c r="C31" s="61"/>
      <c r="D31" s="62"/>
      <c r="E31" s="8" t="e">
        <f>AVERAGE(Scores!#REF!)</f>
        <v>#REF!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9" t="s">
        <v>26</v>
      </c>
      <c r="C32" s="59"/>
      <c r="D32" s="59"/>
      <c r="E32" s="13" t="e">
        <f>AVERAGE(Scores!#REF!)</f>
        <v>#REF!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14" t="s">
        <v>24</v>
      </c>
      <c r="C33" s="14"/>
      <c r="D33" s="14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2020-03-02T00:40:08Z</dcterms:modified>
</cp:coreProperties>
</file>