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5480" windowHeight="5385"/>
  </bookViews>
  <sheets>
    <sheet name="Scores" sheetId="1" r:id="rId1"/>
    <sheet name="Results summary" sheetId="2" r:id="rId2"/>
  </sheets>
  <definedNames>
    <definedName name="_xlnm._FilterDatabase" localSheetId="0" hidden="1">Scores!$A$5:$Z$11</definedName>
  </definedNames>
  <calcPr calcId="144525"/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5" i="1"/>
  <c r="N6" i="1"/>
  <c r="O31" i="1" l="1"/>
  <c r="O32" i="1"/>
  <c r="O33" i="1"/>
  <c r="O34" i="1"/>
  <c r="E31" i="2" l="1"/>
  <c r="O5" i="1"/>
  <c r="R5" i="1"/>
  <c r="U5" i="1"/>
  <c r="O15" i="1"/>
  <c r="R15" i="1"/>
  <c r="U15" i="1"/>
  <c r="O6" i="1"/>
  <c r="R6" i="1"/>
  <c r="U6" i="1"/>
  <c r="O25" i="1"/>
  <c r="R25" i="1"/>
  <c r="U25" i="1"/>
  <c r="O30" i="1"/>
  <c r="R30" i="1"/>
  <c r="U30" i="1"/>
  <c r="R31" i="1"/>
  <c r="U31" i="1"/>
  <c r="O7" i="1"/>
  <c r="R7" i="1"/>
  <c r="U7" i="1"/>
  <c r="O20" i="1"/>
  <c r="R20" i="1"/>
  <c r="U20" i="1"/>
  <c r="O26" i="1"/>
  <c r="R26" i="1"/>
  <c r="U26" i="1"/>
  <c r="R32" i="1"/>
  <c r="U32" i="1"/>
  <c r="O8" i="1"/>
  <c r="R8" i="1"/>
  <c r="U8" i="1"/>
  <c r="O27" i="1"/>
  <c r="R27" i="1"/>
  <c r="U27" i="1"/>
  <c r="O9" i="1"/>
  <c r="R9" i="1"/>
  <c r="U9" i="1"/>
  <c r="O21" i="1"/>
  <c r="R21" i="1"/>
  <c r="U21" i="1"/>
  <c r="O16" i="1"/>
  <c r="R16" i="1"/>
  <c r="U16" i="1"/>
  <c r="R33" i="1"/>
  <c r="U33" i="1"/>
  <c r="O22" i="1"/>
  <c r="R22" i="1"/>
  <c r="U22" i="1"/>
  <c r="O23" i="1"/>
  <c r="R23" i="1"/>
  <c r="U23" i="1"/>
  <c r="O17" i="1"/>
  <c r="R17" i="1"/>
  <c r="U17" i="1"/>
  <c r="O18" i="1"/>
  <c r="R18" i="1"/>
  <c r="U18" i="1"/>
  <c r="O28" i="1"/>
  <c r="R28" i="1"/>
  <c r="U28" i="1"/>
  <c r="O29" i="1"/>
  <c r="R29" i="1"/>
  <c r="U29" i="1"/>
  <c r="O19" i="1"/>
  <c r="R19" i="1"/>
  <c r="U19" i="1"/>
  <c r="R34" i="1"/>
  <c r="U34" i="1"/>
  <c r="O10" i="1"/>
  <c r="R10" i="1"/>
  <c r="U10" i="1"/>
  <c r="O11" i="1"/>
  <c r="R11" i="1"/>
  <c r="U11" i="1"/>
  <c r="O12" i="1"/>
  <c r="R12" i="1"/>
  <c r="U12" i="1"/>
  <c r="O13" i="1"/>
  <c r="R13" i="1"/>
  <c r="U13" i="1"/>
  <c r="O14" i="1"/>
  <c r="R14" i="1"/>
  <c r="U14" i="1"/>
  <c r="O24" i="1"/>
  <c r="R24" i="1"/>
  <c r="U24" i="1"/>
  <c r="X14" i="1" l="1"/>
  <c r="Y14" i="1" s="1"/>
  <c r="X18" i="1"/>
  <c r="Y18" i="1" s="1"/>
  <c r="X22" i="1"/>
  <c r="Y22" i="1" s="1"/>
  <c r="X20" i="1"/>
  <c r="Y20" i="1" s="1"/>
  <c r="X19" i="1"/>
  <c r="Y19" i="1" s="1"/>
  <c r="X8" i="1"/>
  <c r="Y8" i="1" s="1"/>
  <c r="X21" i="1"/>
  <c r="Y21" i="1" s="1"/>
  <c r="X11" i="1"/>
  <c r="Y11" i="1" s="1"/>
  <c r="X30" i="1"/>
  <c r="Y30" i="1" s="1"/>
  <c r="X24" i="1"/>
  <c r="Y24" i="1" s="1"/>
  <c r="X12" i="1"/>
  <c r="Y12" i="1" s="1"/>
  <c r="X34" i="1"/>
  <c r="Y34" i="1" s="1"/>
  <c r="X28" i="1"/>
  <c r="Y28" i="1" s="1"/>
  <c r="X23" i="1"/>
  <c r="Y23" i="1" s="1"/>
  <c r="X16" i="1"/>
  <c r="Y16" i="1" s="1"/>
  <c r="X26" i="1"/>
  <c r="Y26" i="1" s="1"/>
  <c r="X31" i="1"/>
  <c r="Y31" i="1" s="1"/>
  <c r="X25" i="1"/>
  <c r="Y25" i="1" s="1"/>
  <c r="X13" i="1"/>
  <c r="Y13" i="1" s="1"/>
  <c r="X10" i="1"/>
  <c r="Y10" i="1" s="1"/>
  <c r="X29" i="1"/>
  <c r="Y29" i="1" s="1"/>
  <c r="X17" i="1"/>
  <c r="Y17" i="1" s="1"/>
  <c r="X33" i="1"/>
  <c r="Y33" i="1" s="1"/>
  <c r="X9" i="1"/>
  <c r="Y9" i="1" s="1"/>
  <c r="X32" i="1"/>
  <c r="Y32" i="1" s="1"/>
  <c r="X7" i="1"/>
  <c r="Y7" i="1" s="1"/>
  <c r="X15" i="1"/>
  <c r="Y15" i="1" s="1"/>
  <c r="X27" i="1"/>
  <c r="Y27" i="1" s="1"/>
  <c r="X5" i="1"/>
  <c r="Y5" i="1" s="1"/>
  <c r="X6" i="1"/>
  <c r="Y6" i="1" s="1"/>
  <c r="O19" i="2" l="1"/>
  <c r="O23" i="2"/>
  <c r="O20" i="2"/>
  <c r="O24" i="2"/>
  <c r="O17" i="2"/>
  <c r="E32" i="2"/>
  <c r="O16" i="2"/>
  <c r="O22" i="2"/>
  <c r="O18" i="2"/>
  <c r="O21" i="2"/>
</calcChain>
</file>

<file path=xl/sharedStrings.xml><?xml version="1.0" encoding="utf-8"?>
<sst xmlns="http://schemas.openxmlformats.org/spreadsheetml/2006/main" count="97" uniqueCount="92">
  <si>
    <t>Group</t>
  </si>
  <si>
    <t>Last Name</t>
  </si>
  <si>
    <t>Attendance</t>
  </si>
  <si>
    <t>Final score</t>
  </si>
  <si>
    <t>L1</t>
  </si>
  <si>
    <t>L2</t>
  </si>
  <si>
    <t>L3</t>
  </si>
  <si>
    <t>L4</t>
  </si>
  <si>
    <t>L5</t>
  </si>
  <si>
    <t>L6</t>
  </si>
  <si>
    <t>Grade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</si>
  <si>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</si>
  <si>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</si>
  <si>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</si>
  <si>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</si>
  <si>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</si>
  <si>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</si>
  <si>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</si>
  <si>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</si>
  <si>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</si>
  <si>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</si>
  <si>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Total</t>
  </si>
  <si>
    <t xml:space="preserve"> %</t>
  </si>
  <si>
    <t>Score of 0.5 or above will be rounded up to the next score if it results in a higher grade</t>
  </si>
  <si>
    <t>Average course score overall              (out of 100)</t>
  </si>
  <si>
    <t>D</t>
  </si>
  <si>
    <t>ID</t>
  </si>
  <si>
    <r>
      <t xml:space="preserve">            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</si>
  <si>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%</t>
  </si>
  <si>
    <t>First name (s)</t>
  </si>
  <si>
    <t>Exam</t>
  </si>
  <si>
    <t>L7</t>
  </si>
  <si>
    <t>L8</t>
  </si>
  <si>
    <t>/20</t>
  </si>
  <si>
    <t>Raw score</t>
  </si>
  <si>
    <t>Score</t>
  </si>
  <si>
    <t>/60</t>
  </si>
  <si>
    <t>/25</t>
  </si>
  <si>
    <t>Project</t>
  </si>
  <si>
    <t xml:space="preserve">Average score on the exam </t>
  </si>
  <si>
    <t>MOHAMMADHOSEIN</t>
  </si>
  <si>
    <t>MOHAMADZADEHTEHRANI</t>
  </si>
  <si>
    <t>JOSEPH</t>
  </si>
  <si>
    <t>NLEPE NLEPE</t>
  </si>
  <si>
    <t>LEWIS MARTIN</t>
  </si>
  <si>
    <t>BROWN</t>
  </si>
  <si>
    <t>ZIN MAUNG MAUNG ZAW</t>
  </si>
  <si>
    <t>DUANGKAMON</t>
  </si>
  <si>
    <t>THONGTUN</t>
  </si>
  <si>
    <t>NAN WIN PA</t>
  </si>
  <si>
    <t>JOLENE</t>
  </si>
  <si>
    <t>MAC DONALD</t>
  </si>
  <si>
    <t>KOHTA</t>
  </si>
  <si>
    <t>TAKAZAWA</t>
  </si>
  <si>
    <t>ABDINASIR MOHAMUD</t>
  </si>
  <si>
    <t>AHMED</t>
  </si>
  <si>
    <t>MARTYN WERNER</t>
  </si>
  <si>
    <t>KRUEGEL</t>
  </si>
  <si>
    <t>JASON DAVID</t>
  </si>
  <si>
    <t>ALAVI</t>
  </si>
  <si>
    <t>BENJAMIN JAMES</t>
  </si>
  <si>
    <t>MURPHY</t>
  </si>
  <si>
    <t>ALASTAIR JAMES</t>
  </si>
  <si>
    <t>PATTERSON</t>
  </si>
  <si>
    <t>ALINLADAH</t>
  </si>
  <si>
    <t>MEEPIEN</t>
  </si>
  <si>
    <t>CHUTIKAN</t>
  </si>
  <si>
    <t>SUKONTASINGHA</t>
  </si>
  <si>
    <t>KAPIL</t>
  </si>
  <si>
    <t>DAYA</t>
  </si>
  <si>
    <t>GUNTAPORN</t>
  </si>
  <si>
    <t>SANJAISRI</t>
  </si>
  <si>
    <t>JAMES LAWRENCE</t>
  </si>
  <si>
    <t>MALKIN</t>
  </si>
  <si>
    <t>JONATHAN CYRIL MARTIN</t>
  </si>
  <si>
    <t>LEPAROUX</t>
  </si>
  <si>
    <t>KETSIRI</t>
  </si>
  <si>
    <t>SINTHOPWICHANON</t>
  </si>
  <si>
    <t>MARKUS</t>
  </si>
  <si>
    <t>BRAUN</t>
  </si>
  <si>
    <t>SIYABONGA THABO</t>
  </si>
  <si>
    <t>NTULI</t>
  </si>
  <si>
    <t>TIMOTHY LEONARD</t>
  </si>
  <si>
    <t>KELLEHER</t>
  </si>
  <si>
    <t>UZMA</t>
  </si>
  <si>
    <t>MALENG</t>
  </si>
  <si>
    <t>DEAN</t>
  </si>
  <si>
    <t>SRIRINTUSED</t>
  </si>
  <si>
    <t>MA. BERNADETTE</t>
  </si>
  <si>
    <t>VIRAY</t>
  </si>
  <si>
    <t>L9</t>
  </si>
  <si>
    <t>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</si>
</sst>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20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scheme val="minor"/>
    </font>
    <font>
      <sz val="16"/>
      <name val="BrowalliaUPC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1" applyBorder="0">
      <protection locked="0"/>
    </xf>
    <xf numFmtId="0" fontId="17" fillId="0" borderId="0"/>
    <xf numFmtId="0" fontId="1" fillId="0" borderId="0"/>
    <xf numFmtId="0" fontId="18" fillId="0" borderId="0"/>
    <xf numFmtId="0" fontId="1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" fontId="8" fillId="3" borderId="2" xfId="0" applyNumberFormat="1" applyFont="1" applyFill="1" applyBorder="1" applyAlignment="1" applyProtection="1">
      <alignment wrapText="1"/>
      <protection locked="0"/>
    </xf>
    <xf numFmtId="0" fontId="3" fillId="5" borderId="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3" fillId="3" borderId="2" xfId="0" applyFont="1" applyFill="1" applyBorder="1" applyAlignment="1" applyProtection="1">
      <alignment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0" fillId="4" borderId="0" xfId="0" applyFont="1" applyFill="1" applyProtection="1">
      <protection locked="0"/>
    </xf>
    <xf numFmtId="0" fontId="0" fillId="0" borderId="0" xfId="0" applyAlignment="1">
      <alignment horizontal="center"/>
    </xf>
    <xf numFmtId="16" fontId="8" fillId="3" borderId="4" xfId="0" applyNumberFormat="1" applyFont="1" applyFill="1" applyBorder="1" applyAlignment="1" applyProtection="1">
      <alignment wrapText="1"/>
      <protection locked="0"/>
    </xf>
    <xf numFmtId="0" fontId="6" fillId="6" borderId="5" xfId="0" applyFont="1" applyFill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187" fontId="9" fillId="2" borderId="5" xfId="0" applyNumberFormat="1" applyFont="1" applyFill="1" applyBorder="1" applyAlignment="1" applyProtection="1">
      <alignment horizontal="center"/>
      <protection locked="0"/>
    </xf>
    <xf numFmtId="0" fontId="0" fillId="7" borderId="2" xfId="0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6" fillId="8" borderId="2" xfId="0" applyFont="1" applyFill="1" applyBorder="1" applyAlignment="1" applyProtection="1">
      <alignment horizontal="center"/>
      <protection locked="0"/>
    </xf>
    <xf numFmtId="0" fontId="12" fillId="4" borderId="0" xfId="0" applyFont="1" applyFill="1"/>
    <xf numFmtId="187" fontId="4" fillId="3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>
      <alignment horizontal="center"/>
    </xf>
    <xf numFmtId="16" fontId="16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9" borderId="2" xfId="0" applyFont="1" applyFill="1" applyBorder="1" applyAlignment="1">
      <alignment horizontal="center" vertical="center"/>
    </xf>
    <xf numFmtId="0" fontId="12" fillId="9" borderId="2" xfId="0" applyFont="1" applyFill="1" applyBorder="1" applyAlignment="1" applyProtection="1">
      <alignment horizontal="center"/>
    </xf>
    <xf numFmtId="0" fontId="8" fillId="2" borderId="2" xfId="1" applyFont="1" applyBorder="1" applyAlignment="1">
      <alignment horizontal="center"/>
      <protection locked="0"/>
    </xf>
    <xf numFmtId="0" fontId="12" fillId="10" borderId="2" xfId="0" applyFont="1" applyFill="1" applyBorder="1" applyAlignment="1" applyProtection="1">
      <alignment horizontal="center"/>
    </xf>
    <xf numFmtId="187" fontId="12" fillId="10" borderId="2" xfId="0" applyNumberFormat="1" applyFont="1" applyFill="1" applyBorder="1" applyAlignment="1" applyProtection="1">
      <alignment horizontal="center"/>
    </xf>
    <xf numFmtId="187" fontId="3" fillId="10" borderId="2" xfId="0" applyNumberFormat="1" applyFont="1" applyFill="1" applyBorder="1" applyAlignment="1" applyProtection="1">
      <alignment horizontal="center" wrapText="1"/>
    </xf>
    <xf numFmtId="14" fontId="8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10" borderId="2" xfId="0" applyFont="1" applyFill="1" applyBorder="1" applyAlignment="1">
      <alignment horizontal="center" vertical="center"/>
    </xf>
    <xf numFmtId="0" fontId="19" fillId="0" borderId="13" xfId="4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4" xfId="4" applyFont="1" applyBorder="1" applyAlignment="1">
      <alignment horizontal="center" vertical="center"/>
    </xf>
    <xf numFmtId="0" fontId="19" fillId="0" borderId="14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0" borderId="14" xfId="5" applyFont="1" applyBorder="1" applyAlignment="1">
      <alignment horizontal="center"/>
    </xf>
    <xf numFmtId="0" fontId="19" fillId="0" borderId="15" xfId="5" applyFont="1" applyBorder="1" applyAlignment="1"/>
    <xf numFmtId="0" fontId="19" fillId="0" borderId="14" xfId="5" applyFont="1" applyBorder="1" applyAlignment="1"/>
    <xf numFmtId="0" fontId="19" fillId="0" borderId="15" xfId="5" applyFont="1" applyBorder="1" applyAlignment="1">
      <alignment horizontal="left"/>
    </xf>
    <xf numFmtId="0" fontId="19" fillId="0" borderId="14" xfId="5" applyFont="1" applyBorder="1" applyAlignment="1">
      <alignment horizontal="left"/>
    </xf>
    <xf numFmtId="0" fontId="19" fillId="0" borderId="16" xfId="4" applyFont="1" applyBorder="1" applyAlignment="1">
      <alignment horizontal="center" vertical="center"/>
    </xf>
    <xf numFmtId="0" fontId="19" fillId="0" borderId="16" xfId="5" applyFont="1" applyBorder="1" applyAlignment="1">
      <alignment horizontal="center"/>
    </xf>
    <xf numFmtId="0" fontId="19" fillId="0" borderId="17" xfId="5" applyFont="1" applyBorder="1" applyAlignment="1">
      <alignment horizontal="left"/>
    </xf>
    <xf numFmtId="0" fontId="19" fillId="0" borderId="16" xfId="5" applyFont="1" applyBorder="1" applyAlignment="1">
      <alignment horizontal="left"/>
    </xf>
    <xf numFmtId="0" fontId="2" fillId="8" borderId="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8" fillId="2" borderId="1" xfId="1" applyFont="1" applyBorder="1" applyAlignment="1">
      <alignment horizontal="center"/>
      <protection locked="0"/>
    </xf>
    <xf numFmtId="0" fontId="14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</cellXfs>
  <cellStyles count="6">
    <cellStyle name="Normal" xfId="0" builtinId="0"/>
    <cellStyle name="Normal 2" xfId="4"/>
    <cellStyle name="Normal 3 2 2" xfId="3"/>
    <cellStyle name="Normal 5" xfId="5"/>
    <cellStyle name="Normal 7" xfId="2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8A0-46F1-81B1-5229247947EA}"/>
              </c:ext>
            </c:extLst>
          </c:dPt>
          <c:dLbls>
            <c:dLbl>
              <c:idx val="0"/>
              <c:layout>
                <c:manualLayout>
                  <c:x val="4.9784606883654034E-2"/>
                  <c:y val="1.47989202771454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8A0-46F1-81B1-5229247947EA}"/>
                </c:ext>
              </c:extLst>
            </c:dLbl>
            <c:dLbl>
              <c:idx val="1"/>
              <c:layout>
                <c:manualLayout>
                  <c:x val="3.7896862082523255E-2"/>
                  <c:y val="1.97007127663544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8A0-46F1-81B1-5229247947EA}"/>
                </c:ext>
              </c:extLst>
            </c:dLbl>
            <c:dLbl>
              <c:idx val="2"/>
              <c:layout>
                <c:manualLayout>
                  <c:x val="-3.5808884213360012E-3"/>
                  <c:y val="1.08168824868455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8A0-46F1-81B1-5229247947EA}"/>
                </c:ext>
              </c:extLst>
            </c:dLbl>
            <c:dLbl>
              <c:idx val="3"/>
              <c:layout>
                <c:manualLayout>
                  <c:x val="-1.1164596328292973E-2"/>
                  <c:y val="3.585724770185738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8A0-46F1-81B1-5229247947EA}"/>
                </c:ext>
              </c:extLst>
            </c:dLbl>
            <c:dLbl>
              <c:idx val="4"/>
              <c:layout>
                <c:manualLayout>
                  <c:x val="-2.2165265779024744E-2"/>
                  <c:y val="2.1742483611349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8A0-46F1-81B1-5229247947EA}"/>
                </c:ext>
              </c:extLst>
            </c:dLbl>
            <c:dLbl>
              <c:idx val="5"/>
              <c:layout>
                <c:manualLayout>
                  <c:x val="-2.4973275101746004E-2"/>
                  <c:y val="-8.8130263337935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8A0-46F1-81B1-5229247947EA}"/>
                </c:ext>
              </c:extLst>
            </c:dLbl>
            <c:dLbl>
              <c:idx val="6"/>
              <c:layout>
                <c:manualLayout>
                  <c:x val="1.543987163547879E-2"/>
                  <c:y val="-0.135515418392606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8A0-46F1-81B1-5229247947EA}"/>
                </c:ext>
              </c:extLst>
            </c:dLbl>
            <c:dLbl>
              <c:idx val="7"/>
              <c:layout>
                <c:manualLayout>
                  <c:x val="7.8374261921713539E-2"/>
                  <c:y val="-6.6349466980134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8A0-46F1-81B1-5229247947E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th-TH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'Results summary'!$N$16:$N$23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cat>
          <c:val>
            <c:numRef>
              <c:f>'Results summary'!$O$16:$O$23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8A0-46F1-81B1-522924794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88635985795"/>
          <c:y val="9.2499906705974549E-2"/>
          <c:w val="6.0975697875822514E-2"/>
          <c:h val="0.82000099513627167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1454" l="0.70000000000000062" r="0.70000000000000062" t="0.75000000000001454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548355</xdr:colOff>
      <xdr:row>36</xdr:row>
      <xdr:rowOff>50072</xdr:rowOff>
    </xdr:from>
    <xdr:to>
      <xdr:col>1</xdr:col>
      <xdr:colOff>548355</xdr:colOff>
      <xdr:row>39</xdr:row>
      <xdr:rowOff>135797</xdr:rowOff>
    </xdr:to>
    <xdr:cxnSp macro="">
      <xdr:nvCxnSpPr>
        <xdr:cNvPr id="3" name="Straight Arrow Connector 2"/>
        <xdr:cNvCxnSpPr/>
      </xdr:nvCxnSpPr>
      <xdr:spPr>
        <a:xfrm>
          <a:off x="1326920" y="25353442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10</xdr:col>
      <xdr:colOff>571500</xdr:colOff>
      <xdr:row>25</xdr:row>
      <xdr:rowOff>161925</xdr:rowOff>
    </xdr:to>
    <xdr:graphicFrame macro="">
      <xdr:nvGraphicFramePr>
        <xdr:cNvPr id="206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0.12011</cdr:x>
      <cdr:y>0.01528</cdr:y>
    </cdr:from>
    <cdr:to>
      <cdr:x>0.78543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47726" y="61419"/>
          <a:ext cx="4695860" cy="669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1">
            <a:lnSpc>
              <a:spcPts val="1900"/>
            </a:lnSpc>
            <a:defRPr sz="1000"/>
          </a:pPr>
          <a:r>
            <a:rPr lang="en-US" sz="1600" b="1" i="0" u="sng" strike="noStrike">
              <a:solidFill>
                <a:srgbClr val="000000"/>
              </a:solidFill>
              <a:latin typeface="Calibri"/>
            </a:rPr>
            <a:t>ENG 3705 Evening</a:t>
          </a:r>
          <a:r>
            <a:rPr lang="en-US" sz="1600" b="1" i="0" u="sng" strike="noStrike" baseline="0">
              <a:solidFill>
                <a:srgbClr val="000000"/>
              </a:solidFill>
              <a:latin typeface="Calibri"/>
            </a:rPr>
            <a:t> Class</a:t>
          </a:r>
          <a:r>
            <a:rPr lang="en-US" sz="1600" b="1" i="0" u="sng" strike="noStrike">
              <a:solidFill>
                <a:srgbClr val="000000"/>
              </a:solidFill>
              <a:latin typeface="Calibri"/>
            </a:rPr>
            <a:t> (</a:t>
          </a:r>
          <a:r>
            <a:rPr lang="en-US" sz="1600" b="1" i="0" u="sng" strike="noStrike" baseline="0">
              <a:solidFill>
                <a:srgbClr val="000000"/>
              </a:solidFill>
              <a:latin typeface="Calibri"/>
            </a:rPr>
            <a:t>Class</a:t>
          </a:r>
          <a:r>
            <a:rPr lang="en-US" sz="1600" b="1" i="0" u="sng" strike="noStrike">
              <a:solidFill>
                <a:srgbClr val="000000"/>
              </a:solidFill>
              <a:latin typeface="Calibri"/>
            </a:rPr>
            <a:t> 2017) Class results</a:t>
          </a:r>
        </a:p>
        <a:p xmlns:a="http://schemas.openxmlformats.org/drawingml/2006/main">
          <a:pPr algn="ctr" rtl="1">
            <a:lnSpc>
              <a:spcPts val="1900"/>
            </a:lnSpc>
            <a:defRPr sz="1000"/>
          </a:pPr>
          <a:endParaRPr lang="en-US" sz="1600" b="1" i="0" u="sng" strike="noStrike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ctr" rtl="1">
            <a:lnSpc>
              <a:spcPts val="1800"/>
            </a:lnSpc>
            <a:defRPr sz="1000"/>
          </a:pPr>
          <a:r>
            <a:rPr lang="en-US" sz="1600" b="0" i="0" strike="noStrike">
              <a:solidFill>
                <a:srgbClr val="000000"/>
              </a:solidFill>
              <a:latin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6"/>
  <sheetViews>
    <sheetView tabSelected="1" zoomScale="115" zoomScaleNormal="115" workbookViewId="0">
      <pane xSplit="4" topLeftCell="M1" activePane="topRight" state="frozen"/>
      <selection pane="topRight" activeCell="N6" sqref="N6:N34"/>
    </sheetView>
  </sheetViews>
  <sheetFormatPr defaultColWidth="9.140625" defaultRowHeight="15" x14ac:dyDescent="0.25"/>
  <cols>
    <col min="1" max="1" width="11.7109375" style="2" bestFit="1" customWidth="1"/>
    <col min="2" max="2" width="12.42578125" style="2" bestFit="1" customWidth="1"/>
    <col min="3" max="3" width="28.140625" style="1" bestFit="1" customWidth="1"/>
    <col min="4" max="4" width="28.42578125" style="1" bestFit="1" customWidth="1"/>
    <col min="5" max="13" width="4.28515625" style="1" customWidth="1"/>
    <col min="14" max="14" width="5.85546875" style="1" bestFit="1" customWidth="1"/>
    <col min="15" max="15" width="5.5703125" style="1" bestFit="1" customWidth="1"/>
    <col min="16" max="16" width="1.85546875" customWidth="1"/>
    <col min="17" max="18" width="12.5703125" customWidth="1"/>
    <col min="19" max="19" width="3.140625" customWidth="1"/>
    <col min="20" max="21" width="12.5703125" customWidth="1"/>
    <col min="22" max="22" width="2.28515625" customWidth="1"/>
    <col min="23" max="23" width="1.7109375" customWidth="1"/>
    <col min="24" max="24" width="11.7109375" style="1" bestFit="1" customWidth="1"/>
    <col min="25" max="25" width="7.85546875" style="1" customWidth="1"/>
    <col min="26" max="29" width="17.85546875" style="1" customWidth="1"/>
    <col min="30" max="30" width="17.5703125" style="1" customWidth="1"/>
    <col min="31" max="37" width="9.140625" style="1"/>
    <col min="38" max="38" width="6.85546875" style="1" customWidth="1"/>
    <col min="39" max="16384" width="9.140625" style="1"/>
  </cols>
  <sheetData>
    <row r="2" spans="1:25" ht="18.75" x14ac:dyDescent="0.3">
      <c r="A2" s="12" t="s">
        <v>0</v>
      </c>
      <c r="B2" s="12" t="s">
        <v>26</v>
      </c>
      <c r="C2" s="12" t="s">
        <v>29</v>
      </c>
      <c r="D2" s="12" t="s">
        <v>1</v>
      </c>
      <c r="E2" s="24" t="s">
        <v>2</v>
      </c>
      <c r="F2" s="7"/>
      <c r="G2" s="7"/>
      <c r="H2" s="7"/>
      <c r="I2" s="7"/>
      <c r="J2" s="7"/>
      <c r="K2" s="7"/>
      <c r="L2" s="7"/>
      <c r="M2" s="7"/>
      <c r="N2" s="7"/>
      <c r="O2" s="8"/>
      <c r="Q2" s="32" t="s">
        <v>38</v>
      </c>
      <c r="R2" s="32" t="s">
        <v>38</v>
      </c>
      <c r="T2" s="57" t="s">
        <v>30</v>
      </c>
      <c r="U2" s="55"/>
      <c r="X2" s="54" t="s">
        <v>3</v>
      </c>
      <c r="Y2" s="55"/>
    </row>
    <row r="3" spans="1:25" ht="23.25" x14ac:dyDescent="0.5">
      <c r="A3" s="13"/>
      <c r="B3" s="13"/>
      <c r="C3" s="14"/>
      <c r="D3" s="15"/>
      <c r="E3" s="11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31</v>
      </c>
      <c r="L3" s="3" t="s">
        <v>32</v>
      </c>
      <c r="M3" s="3" t="s">
        <v>90</v>
      </c>
      <c r="N3" s="29" t="s">
        <v>21</v>
      </c>
      <c r="O3" s="36" t="s">
        <v>22</v>
      </c>
      <c r="Q3" s="30" t="s">
        <v>34</v>
      </c>
      <c r="R3" s="37" t="s">
        <v>28</v>
      </c>
      <c r="T3" s="30" t="s">
        <v>35</v>
      </c>
      <c r="U3" s="37" t="s">
        <v>28</v>
      </c>
      <c r="X3" s="25" t="s">
        <v>3</v>
      </c>
      <c r="Y3" s="25" t="s">
        <v>10</v>
      </c>
    </row>
    <row r="4" spans="1:25" x14ac:dyDescent="0.25">
      <c r="N4" s="2" t="s">
        <v>91</v>
      </c>
      <c r="O4" s="2" t="s">
        <v>33</v>
      </c>
      <c r="Q4" s="10" t="s">
        <v>33</v>
      </c>
      <c r="R4" s="10" t="s">
        <v>33</v>
      </c>
      <c r="T4" s="10" t="s">
        <v>37</v>
      </c>
      <c r="U4" s="10" t="s">
        <v>36</v>
      </c>
      <c r="X4" s="2" t="s">
        <v>11</v>
      </c>
    </row>
    <row r="5" spans="1:25" ht="18.75" customHeight="1" x14ac:dyDescent="0.25">
      <c r="A5" s="38">
        <v>1</v>
      </c>
      <c r="B5" s="39">
        <v>5453520297</v>
      </c>
      <c r="C5" s="40" t="s">
        <v>40</v>
      </c>
      <c r="D5" s="41" t="s">
        <v>41</v>
      </c>
      <c r="E5" s="6">
        <v>1</v>
      </c>
      <c r="F5" s="6">
        <v>0</v>
      </c>
      <c r="G5" s="6">
        <v>1</v>
      </c>
      <c r="H5" s="6"/>
      <c r="I5" s="6"/>
      <c r="J5" s="6"/>
      <c r="K5" s="6"/>
      <c r="L5" s="6"/>
      <c r="M5" s="6"/>
      <c r="N5" s="4">
        <f>SUM(E5:M5)</f>
        <v>2</v>
      </c>
      <c r="O5" s="35">
        <f>N5/9*20</f>
        <v>4.4444444444444446</v>
      </c>
      <c r="P5" s="26"/>
      <c r="Q5" s="31"/>
      <c r="R5" s="33">
        <f t="shared" ref="R5:R34" si="0">Q5</f>
        <v>0</v>
      </c>
      <c r="T5" s="31"/>
      <c r="U5" s="34">
        <f t="shared" ref="U5:U34" si="1">T5/25*60</f>
        <v>0</v>
      </c>
      <c r="W5" s="5"/>
      <c r="X5" s="27">
        <f>O5+U5+R5</f>
        <v>4.4444444444444446</v>
      </c>
      <c r="Y5" s="28" t="str">
        <f t="shared" ref="Y5:Y34" si="2">IF(X5&gt;=79.5,"A",IF(X5&gt;=74.5,"B+",IF(X5&gt;=69.5,"B",IF(X5&gt;=64.5,"C+",IF(X5&gt;=59.5,"C",IF(X5&gt;=54.5,"D+",IF(X5&gt;=44.5,"D",IF(X5&lt;44.5,"FAIL"))))))))</f>
        <v>FAIL</v>
      </c>
    </row>
    <row r="6" spans="1:25" ht="18.75" customHeight="1" x14ac:dyDescent="0.25">
      <c r="A6" s="42">
        <v>2</v>
      </c>
      <c r="B6" s="39">
        <v>5553020594</v>
      </c>
      <c r="C6" s="40" t="s">
        <v>42</v>
      </c>
      <c r="D6" s="41" t="s">
        <v>43</v>
      </c>
      <c r="E6" s="6">
        <v>1</v>
      </c>
      <c r="F6" s="6">
        <v>1</v>
      </c>
      <c r="G6" s="6">
        <v>1</v>
      </c>
      <c r="H6" s="6"/>
      <c r="I6" s="6"/>
      <c r="J6" s="6"/>
      <c r="K6" s="6"/>
      <c r="L6" s="6"/>
      <c r="M6" s="6"/>
      <c r="N6" s="4">
        <f>SUM(E6:M6)</f>
        <v>3</v>
      </c>
      <c r="O6" s="35">
        <f t="shared" ref="O6:O34" si="3">N6/9*20</f>
        <v>6.6666666666666661</v>
      </c>
      <c r="P6" s="26"/>
      <c r="Q6" s="31"/>
      <c r="R6" s="33">
        <f t="shared" si="0"/>
        <v>0</v>
      </c>
      <c r="T6" s="31"/>
      <c r="U6" s="34">
        <f t="shared" si="1"/>
        <v>0</v>
      </c>
      <c r="W6" s="5"/>
      <c r="X6" s="27">
        <f t="shared" ref="X6:X34" si="4">O6+U6+R6</f>
        <v>6.6666666666666661</v>
      </c>
      <c r="Y6" s="28" t="str">
        <f t="shared" si="2"/>
        <v>FAIL</v>
      </c>
    </row>
    <row r="7" spans="1:25" ht="18.75" customHeight="1" x14ac:dyDescent="0.25">
      <c r="A7" s="42">
        <v>3</v>
      </c>
      <c r="B7" s="39">
        <v>5553020719</v>
      </c>
      <c r="C7" s="40" t="s">
        <v>44</v>
      </c>
      <c r="D7" s="41" t="s">
        <v>45</v>
      </c>
      <c r="E7" s="6">
        <v>1</v>
      </c>
      <c r="F7" s="6">
        <v>1</v>
      </c>
      <c r="G7" s="6">
        <v>1</v>
      </c>
      <c r="H7" s="6"/>
      <c r="I7" s="6"/>
      <c r="J7" s="6"/>
      <c r="K7" s="6"/>
      <c r="L7" s="6"/>
      <c r="M7" s="6"/>
      <c r="N7" s="4">
        <f t="shared" ref="N7:N34" si="5">SUM(E7:M7)</f>
        <v>3</v>
      </c>
      <c r="O7" s="35">
        <f t="shared" si="3"/>
        <v>6.6666666666666661</v>
      </c>
      <c r="P7" s="26"/>
      <c r="Q7" s="31"/>
      <c r="R7" s="33">
        <f t="shared" si="0"/>
        <v>0</v>
      </c>
      <c r="T7" s="31"/>
      <c r="U7" s="34">
        <f t="shared" si="1"/>
        <v>0</v>
      </c>
      <c r="W7" s="5"/>
      <c r="X7" s="27">
        <f t="shared" si="4"/>
        <v>6.6666666666666661</v>
      </c>
      <c r="Y7" s="28" t="str">
        <f t="shared" si="2"/>
        <v>FAIL</v>
      </c>
    </row>
    <row r="8" spans="1:25" ht="18.75" customHeight="1" x14ac:dyDescent="0.25">
      <c r="A8" s="42">
        <v>4</v>
      </c>
      <c r="B8" s="39">
        <v>5553020727</v>
      </c>
      <c r="C8" s="40" t="s">
        <v>46</v>
      </c>
      <c r="D8" s="41"/>
      <c r="E8" s="6">
        <v>0</v>
      </c>
      <c r="F8" s="6">
        <v>1</v>
      </c>
      <c r="G8" s="6">
        <v>1</v>
      </c>
      <c r="H8" s="6"/>
      <c r="I8" s="6"/>
      <c r="J8" s="6"/>
      <c r="K8" s="6"/>
      <c r="L8" s="6"/>
      <c r="M8" s="6"/>
      <c r="N8" s="4">
        <f t="shared" si="5"/>
        <v>2</v>
      </c>
      <c r="O8" s="35">
        <f t="shared" si="3"/>
        <v>4.4444444444444446</v>
      </c>
      <c r="P8" s="26"/>
      <c r="Q8" s="31"/>
      <c r="R8" s="33">
        <f t="shared" si="0"/>
        <v>0</v>
      </c>
      <c r="T8" s="31"/>
      <c r="U8" s="34">
        <f t="shared" si="1"/>
        <v>0</v>
      </c>
      <c r="W8" s="5"/>
      <c r="X8" s="27">
        <f t="shared" si="4"/>
        <v>4.4444444444444446</v>
      </c>
      <c r="Y8" s="28" t="str">
        <f t="shared" si="2"/>
        <v>FAIL</v>
      </c>
    </row>
    <row r="9" spans="1:25" ht="18.75" customHeight="1" x14ac:dyDescent="0.25">
      <c r="A9" s="42">
        <v>5</v>
      </c>
      <c r="B9" s="39">
        <v>5553020776</v>
      </c>
      <c r="C9" s="40" t="s">
        <v>47</v>
      </c>
      <c r="D9" s="41" t="s">
        <v>48</v>
      </c>
      <c r="E9" s="6">
        <v>1</v>
      </c>
      <c r="F9" s="6">
        <v>1</v>
      </c>
      <c r="G9" s="6">
        <v>1</v>
      </c>
      <c r="H9" s="6"/>
      <c r="I9" s="6"/>
      <c r="J9" s="6"/>
      <c r="K9" s="6"/>
      <c r="L9" s="6"/>
      <c r="M9" s="6"/>
      <c r="N9" s="4">
        <f t="shared" si="5"/>
        <v>3</v>
      </c>
      <c r="O9" s="35">
        <f t="shared" si="3"/>
        <v>6.6666666666666661</v>
      </c>
      <c r="P9" s="26"/>
      <c r="Q9" s="31"/>
      <c r="R9" s="33">
        <f t="shared" si="0"/>
        <v>0</v>
      </c>
      <c r="T9" s="31"/>
      <c r="U9" s="34">
        <f t="shared" si="1"/>
        <v>0</v>
      </c>
      <c r="W9" s="5"/>
      <c r="X9" s="27">
        <f t="shared" si="4"/>
        <v>6.6666666666666661</v>
      </c>
      <c r="Y9" s="28" t="str">
        <f t="shared" si="2"/>
        <v>FAIL</v>
      </c>
    </row>
    <row r="10" spans="1:25" ht="18.75" customHeight="1" x14ac:dyDescent="0.25">
      <c r="A10" s="42">
        <v>6</v>
      </c>
      <c r="B10" s="39">
        <v>5553510081</v>
      </c>
      <c r="C10" s="40" t="s">
        <v>49</v>
      </c>
      <c r="D10" s="41"/>
      <c r="E10" s="6">
        <v>1</v>
      </c>
      <c r="F10" s="6">
        <v>1</v>
      </c>
      <c r="G10" s="6">
        <v>1</v>
      </c>
      <c r="H10" s="6"/>
      <c r="I10" s="6"/>
      <c r="J10" s="6"/>
      <c r="K10" s="6"/>
      <c r="L10" s="6"/>
      <c r="M10" s="6"/>
      <c r="N10" s="4">
        <f t="shared" si="5"/>
        <v>3</v>
      </c>
      <c r="O10" s="35">
        <f t="shared" si="3"/>
        <v>6.6666666666666661</v>
      </c>
      <c r="P10" s="26"/>
      <c r="Q10" s="31"/>
      <c r="R10" s="33">
        <f t="shared" si="0"/>
        <v>0</v>
      </c>
      <c r="T10" s="31"/>
      <c r="U10" s="34">
        <f t="shared" si="1"/>
        <v>0</v>
      </c>
      <c r="W10" s="5"/>
      <c r="X10" s="27">
        <f t="shared" si="4"/>
        <v>6.6666666666666661</v>
      </c>
      <c r="Y10" s="28" t="str">
        <f t="shared" si="2"/>
        <v>FAIL</v>
      </c>
    </row>
    <row r="11" spans="1:25" ht="18.75" customHeight="1" x14ac:dyDescent="0.25">
      <c r="A11" s="42">
        <v>7</v>
      </c>
      <c r="B11" s="39">
        <v>5553520205</v>
      </c>
      <c r="C11" s="40" t="s">
        <v>50</v>
      </c>
      <c r="D11" s="41" t="s">
        <v>51</v>
      </c>
      <c r="E11" s="6">
        <v>0</v>
      </c>
      <c r="F11" s="6">
        <v>1</v>
      </c>
      <c r="G11" s="6">
        <v>1</v>
      </c>
      <c r="H11" s="6"/>
      <c r="I11" s="6"/>
      <c r="J11" s="6"/>
      <c r="K11" s="6"/>
      <c r="L11" s="6"/>
      <c r="M11" s="6"/>
      <c r="N11" s="4">
        <f t="shared" si="5"/>
        <v>2</v>
      </c>
      <c r="O11" s="35">
        <f t="shared" si="3"/>
        <v>4.4444444444444446</v>
      </c>
      <c r="P11" s="26"/>
      <c r="Q11" s="31"/>
      <c r="R11" s="33">
        <f t="shared" si="0"/>
        <v>0</v>
      </c>
      <c r="T11" s="31"/>
      <c r="U11" s="34">
        <f t="shared" si="1"/>
        <v>0</v>
      </c>
      <c r="W11" s="5"/>
      <c r="X11" s="27">
        <f t="shared" si="4"/>
        <v>4.4444444444444446</v>
      </c>
      <c r="Y11" s="28" t="str">
        <f t="shared" si="2"/>
        <v>FAIL</v>
      </c>
    </row>
    <row r="12" spans="1:25" ht="18.75" customHeight="1" x14ac:dyDescent="0.25">
      <c r="A12" s="42">
        <v>8</v>
      </c>
      <c r="B12" s="39">
        <v>5653020767</v>
      </c>
      <c r="C12" s="40" t="s">
        <v>52</v>
      </c>
      <c r="D12" s="41" t="s">
        <v>53</v>
      </c>
      <c r="E12" s="6">
        <v>1</v>
      </c>
      <c r="F12" s="6">
        <v>1</v>
      </c>
      <c r="G12" s="6">
        <v>1</v>
      </c>
      <c r="H12" s="6"/>
      <c r="I12" s="6"/>
      <c r="J12" s="6"/>
      <c r="K12" s="6"/>
      <c r="L12" s="6"/>
      <c r="M12" s="6"/>
      <c r="N12" s="4">
        <f t="shared" si="5"/>
        <v>3</v>
      </c>
      <c r="O12" s="35">
        <f t="shared" si="3"/>
        <v>6.6666666666666661</v>
      </c>
      <c r="P12" s="26"/>
      <c r="Q12" s="31"/>
      <c r="R12" s="33">
        <f t="shared" si="0"/>
        <v>0</v>
      </c>
      <c r="T12" s="31"/>
      <c r="U12" s="34">
        <f t="shared" si="1"/>
        <v>0</v>
      </c>
      <c r="W12" s="5"/>
      <c r="X12" s="27">
        <f t="shared" si="4"/>
        <v>6.6666666666666661</v>
      </c>
      <c r="Y12" s="28" t="str">
        <f t="shared" si="2"/>
        <v>FAIL</v>
      </c>
    </row>
    <row r="13" spans="1:25" ht="18.75" customHeight="1" x14ac:dyDescent="0.25">
      <c r="A13" s="42">
        <v>9</v>
      </c>
      <c r="B13" s="39">
        <v>5653520030</v>
      </c>
      <c r="C13" s="40" t="s">
        <v>54</v>
      </c>
      <c r="D13" s="43" t="s">
        <v>55</v>
      </c>
      <c r="E13" s="6">
        <v>1</v>
      </c>
      <c r="F13" s="6">
        <v>1</v>
      </c>
      <c r="G13" s="6">
        <v>1</v>
      </c>
      <c r="H13" s="6"/>
      <c r="I13" s="6"/>
      <c r="J13" s="6"/>
      <c r="K13" s="6"/>
      <c r="L13" s="6"/>
      <c r="M13" s="6"/>
      <c r="N13" s="4">
        <f t="shared" si="5"/>
        <v>3</v>
      </c>
      <c r="O13" s="35">
        <f t="shared" si="3"/>
        <v>6.6666666666666661</v>
      </c>
      <c r="P13" s="26"/>
      <c r="Q13" s="31"/>
      <c r="R13" s="33">
        <f t="shared" si="0"/>
        <v>0</v>
      </c>
      <c r="T13" s="31"/>
      <c r="U13" s="34">
        <f t="shared" si="1"/>
        <v>0</v>
      </c>
      <c r="W13" s="5"/>
      <c r="X13" s="27">
        <f t="shared" si="4"/>
        <v>6.6666666666666661</v>
      </c>
      <c r="Y13" s="28" t="str">
        <f t="shared" si="2"/>
        <v>FAIL</v>
      </c>
    </row>
    <row r="14" spans="1:25" ht="18.75" customHeight="1" x14ac:dyDescent="0.25">
      <c r="A14" s="42">
        <v>10</v>
      </c>
      <c r="B14" s="39">
        <v>5653520063</v>
      </c>
      <c r="C14" s="40" t="s">
        <v>56</v>
      </c>
      <c r="D14" s="41" t="s">
        <v>57</v>
      </c>
      <c r="E14" s="6">
        <v>1</v>
      </c>
      <c r="F14" s="6">
        <v>1</v>
      </c>
      <c r="G14" s="6">
        <v>1</v>
      </c>
      <c r="H14" s="6"/>
      <c r="I14" s="6"/>
      <c r="J14" s="6"/>
      <c r="K14" s="6"/>
      <c r="L14" s="6"/>
      <c r="M14" s="6"/>
      <c r="N14" s="4">
        <f t="shared" si="5"/>
        <v>3</v>
      </c>
      <c r="O14" s="35">
        <f t="shared" si="3"/>
        <v>6.6666666666666661</v>
      </c>
      <c r="P14" s="26"/>
      <c r="Q14" s="31"/>
      <c r="R14" s="33">
        <f t="shared" si="0"/>
        <v>0</v>
      </c>
      <c r="T14" s="31"/>
      <c r="U14" s="34">
        <f t="shared" si="1"/>
        <v>0</v>
      </c>
      <c r="W14" s="5"/>
      <c r="X14" s="27">
        <f t="shared" si="4"/>
        <v>6.6666666666666661</v>
      </c>
      <c r="Y14" s="28" t="str">
        <f t="shared" si="2"/>
        <v>FAIL</v>
      </c>
    </row>
    <row r="15" spans="1:25" ht="18.75" customHeight="1" x14ac:dyDescent="0.25">
      <c r="A15" s="42">
        <v>11</v>
      </c>
      <c r="B15" s="39">
        <v>5653520097</v>
      </c>
      <c r="C15" s="40" t="s">
        <v>58</v>
      </c>
      <c r="D15" s="41" t="s">
        <v>59</v>
      </c>
      <c r="E15" s="6">
        <v>1</v>
      </c>
      <c r="F15" s="6">
        <v>1</v>
      </c>
      <c r="G15" s="6">
        <v>1</v>
      </c>
      <c r="H15" s="6"/>
      <c r="I15" s="6"/>
      <c r="J15" s="6"/>
      <c r="K15" s="6"/>
      <c r="L15" s="6"/>
      <c r="M15" s="6"/>
      <c r="N15" s="4">
        <f t="shared" si="5"/>
        <v>3</v>
      </c>
      <c r="O15" s="35">
        <f t="shared" si="3"/>
        <v>6.6666666666666661</v>
      </c>
      <c r="P15" s="26"/>
      <c r="Q15" s="31"/>
      <c r="R15" s="33">
        <f t="shared" si="0"/>
        <v>0</v>
      </c>
      <c r="T15" s="31"/>
      <c r="U15" s="34">
        <f t="shared" si="1"/>
        <v>0</v>
      </c>
      <c r="W15" s="5"/>
      <c r="X15" s="27">
        <f t="shared" si="4"/>
        <v>6.6666666666666661</v>
      </c>
      <c r="Y15" s="28" t="str">
        <f t="shared" si="2"/>
        <v>FAIL</v>
      </c>
    </row>
    <row r="16" spans="1:25" ht="18.75" customHeight="1" x14ac:dyDescent="0.25">
      <c r="A16" s="42">
        <v>12</v>
      </c>
      <c r="B16" s="39">
        <v>5653520147</v>
      </c>
      <c r="C16" s="40" t="s">
        <v>60</v>
      </c>
      <c r="D16" s="41" t="s">
        <v>61</v>
      </c>
      <c r="E16" s="6">
        <v>1</v>
      </c>
      <c r="F16" s="6">
        <v>1</v>
      </c>
      <c r="G16" s="6">
        <v>1</v>
      </c>
      <c r="H16" s="6"/>
      <c r="I16" s="6"/>
      <c r="J16" s="6"/>
      <c r="K16" s="6"/>
      <c r="L16" s="6"/>
      <c r="M16" s="6"/>
      <c r="N16" s="4">
        <f t="shared" si="5"/>
        <v>3</v>
      </c>
      <c r="O16" s="35">
        <f t="shared" si="3"/>
        <v>6.6666666666666661</v>
      </c>
      <c r="P16" s="26"/>
      <c r="Q16" s="31"/>
      <c r="R16" s="33">
        <f t="shared" si="0"/>
        <v>0</v>
      </c>
      <c r="T16" s="31"/>
      <c r="U16" s="34">
        <f t="shared" si="1"/>
        <v>0</v>
      </c>
      <c r="W16" s="5"/>
      <c r="X16" s="27">
        <f t="shared" si="4"/>
        <v>6.6666666666666661</v>
      </c>
      <c r="Y16" s="28" t="str">
        <f t="shared" si="2"/>
        <v>FAIL</v>
      </c>
    </row>
    <row r="17" spans="1:25" ht="18.75" customHeight="1" x14ac:dyDescent="0.25">
      <c r="A17" s="42">
        <v>13</v>
      </c>
      <c r="B17" s="39">
        <v>5653520196</v>
      </c>
      <c r="C17" s="40" t="s">
        <v>62</v>
      </c>
      <c r="D17" s="41" t="s">
        <v>63</v>
      </c>
      <c r="E17" s="6">
        <v>1</v>
      </c>
      <c r="F17" s="6">
        <v>1</v>
      </c>
      <c r="G17" s="6">
        <v>1</v>
      </c>
      <c r="H17" s="6"/>
      <c r="I17" s="6"/>
      <c r="J17" s="6"/>
      <c r="K17" s="6"/>
      <c r="L17" s="6"/>
      <c r="M17" s="6"/>
      <c r="N17" s="4">
        <f t="shared" si="5"/>
        <v>3</v>
      </c>
      <c r="O17" s="35">
        <f t="shared" si="3"/>
        <v>6.6666666666666661</v>
      </c>
      <c r="P17" s="26"/>
      <c r="Q17" s="31"/>
      <c r="R17" s="33">
        <f t="shared" si="0"/>
        <v>0</v>
      </c>
      <c r="T17" s="31"/>
      <c r="U17" s="34">
        <f t="shared" si="1"/>
        <v>0</v>
      </c>
      <c r="W17" s="5"/>
      <c r="X17" s="27">
        <f t="shared" si="4"/>
        <v>6.6666666666666661</v>
      </c>
      <c r="Y17" s="28" t="str">
        <f t="shared" si="2"/>
        <v>FAIL</v>
      </c>
    </row>
    <row r="18" spans="1:25" ht="18.75" customHeight="1" x14ac:dyDescent="0.25">
      <c r="A18" s="42">
        <v>14</v>
      </c>
      <c r="B18" s="39">
        <v>5653520238</v>
      </c>
      <c r="C18" s="40" t="s">
        <v>64</v>
      </c>
      <c r="D18" s="41" t="s">
        <v>65</v>
      </c>
      <c r="E18" s="6">
        <v>1</v>
      </c>
      <c r="F18" s="6">
        <v>1</v>
      </c>
      <c r="G18" s="6">
        <v>1</v>
      </c>
      <c r="H18" s="6"/>
      <c r="I18" s="6"/>
      <c r="J18" s="6"/>
      <c r="K18" s="6"/>
      <c r="L18" s="6"/>
      <c r="M18" s="6"/>
      <c r="N18" s="4">
        <f t="shared" si="5"/>
        <v>3</v>
      </c>
      <c r="O18" s="35">
        <f t="shared" si="3"/>
        <v>6.6666666666666661</v>
      </c>
      <c r="P18" s="26"/>
      <c r="Q18" s="31"/>
      <c r="R18" s="33">
        <f t="shared" si="0"/>
        <v>0</v>
      </c>
      <c r="T18" s="31"/>
      <c r="U18" s="34">
        <f t="shared" si="1"/>
        <v>0</v>
      </c>
      <c r="W18" s="5"/>
      <c r="X18" s="27">
        <f t="shared" si="4"/>
        <v>6.6666666666666661</v>
      </c>
      <c r="Y18" s="28" t="str">
        <f t="shared" si="2"/>
        <v>FAIL</v>
      </c>
    </row>
    <row r="19" spans="1:25" ht="18.75" customHeight="1" x14ac:dyDescent="0.25">
      <c r="A19" s="42">
        <v>15</v>
      </c>
      <c r="B19" s="39">
        <v>5653520261</v>
      </c>
      <c r="C19" s="40" t="s">
        <v>66</v>
      </c>
      <c r="D19" s="43" t="s">
        <v>67</v>
      </c>
      <c r="E19" s="6">
        <v>1</v>
      </c>
      <c r="F19" s="6">
        <v>1</v>
      </c>
      <c r="G19" s="6">
        <v>0</v>
      </c>
      <c r="H19" s="6"/>
      <c r="I19" s="6"/>
      <c r="J19" s="6"/>
      <c r="K19" s="6"/>
      <c r="L19" s="6"/>
      <c r="M19" s="6"/>
      <c r="N19" s="4">
        <f t="shared" si="5"/>
        <v>2</v>
      </c>
      <c r="O19" s="35">
        <f t="shared" si="3"/>
        <v>4.4444444444444446</v>
      </c>
      <c r="P19" s="26"/>
      <c r="Q19" s="31"/>
      <c r="R19" s="33">
        <f t="shared" si="0"/>
        <v>0</v>
      </c>
      <c r="T19" s="31"/>
      <c r="U19" s="34">
        <f t="shared" si="1"/>
        <v>0</v>
      </c>
      <c r="W19" s="5"/>
      <c r="X19" s="27">
        <f t="shared" si="4"/>
        <v>4.4444444444444446</v>
      </c>
      <c r="Y19" s="28" t="str">
        <f t="shared" si="2"/>
        <v>FAIL</v>
      </c>
    </row>
    <row r="20" spans="1:25" ht="18.75" customHeight="1" x14ac:dyDescent="0.25">
      <c r="A20" s="42">
        <v>16</v>
      </c>
      <c r="B20" s="39">
        <v>5653520279</v>
      </c>
      <c r="C20" s="40" t="s">
        <v>68</v>
      </c>
      <c r="D20" s="43" t="s">
        <v>69</v>
      </c>
      <c r="E20" s="6">
        <v>1</v>
      </c>
      <c r="F20" s="6">
        <v>1</v>
      </c>
      <c r="G20" s="6">
        <v>1</v>
      </c>
      <c r="H20" s="6"/>
      <c r="I20" s="6"/>
      <c r="J20" s="6"/>
      <c r="K20" s="6"/>
      <c r="L20" s="6"/>
      <c r="M20" s="6"/>
      <c r="N20" s="4">
        <f t="shared" si="5"/>
        <v>3</v>
      </c>
      <c r="O20" s="35">
        <f t="shared" si="3"/>
        <v>6.6666666666666661</v>
      </c>
      <c r="P20" s="26"/>
      <c r="Q20" s="31"/>
      <c r="R20" s="33">
        <f t="shared" si="0"/>
        <v>0</v>
      </c>
      <c r="T20" s="31"/>
      <c r="U20" s="34">
        <f t="shared" si="1"/>
        <v>0</v>
      </c>
      <c r="W20" s="5"/>
      <c r="X20" s="27">
        <f t="shared" si="4"/>
        <v>6.6666666666666661</v>
      </c>
      <c r="Y20" s="28" t="str">
        <f t="shared" si="2"/>
        <v>FAIL</v>
      </c>
    </row>
    <row r="21" spans="1:25" ht="18.75" customHeight="1" x14ac:dyDescent="0.25">
      <c r="A21" s="42">
        <v>17</v>
      </c>
      <c r="B21" s="39">
        <v>5753020162</v>
      </c>
      <c r="C21" s="40" t="s">
        <v>70</v>
      </c>
      <c r="D21" s="41" t="s">
        <v>71</v>
      </c>
      <c r="E21" s="6">
        <v>1</v>
      </c>
      <c r="F21" s="6">
        <v>1</v>
      </c>
      <c r="G21" s="6">
        <v>1</v>
      </c>
      <c r="H21" s="6"/>
      <c r="I21" s="6"/>
      <c r="J21" s="6"/>
      <c r="K21" s="6"/>
      <c r="L21" s="6"/>
      <c r="M21" s="6"/>
      <c r="N21" s="4">
        <f t="shared" si="5"/>
        <v>3</v>
      </c>
      <c r="O21" s="35">
        <f t="shared" si="3"/>
        <v>6.6666666666666661</v>
      </c>
      <c r="P21" s="26"/>
      <c r="Q21" s="31"/>
      <c r="R21" s="33">
        <f t="shared" si="0"/>
        <v>0</v>
      </c>
      <c r="T21" s="31"/>
      <c r="U21" s="34">
        <f t="shared" si="1"/>
        <v>0</v>
      </c>
      <c r="W21" s="5"/>
      <c r="X21" s="27">
        <f t="shared" si="4"/>
        <v>6.6666666666666661</v>
      </c>
      <c r="Y21" s="28" t="str">
        <f t="shared" si="2"/>
        <v>FAIL</v>
      </c>
    </row>
    <row r="22" spans="1:25" ht="18.75" customHeight="1" x14ac:dyDescent="0.25">
      <c r="A22" s="42">
        <v>18</v>
      </c>
      <c r="B22" s="39">
        <v>5753020386</v>
      </c>
      <c r="C22" s="40" t="s">
        <v>72</v>
      </c>
      <c r="D22" s="41" t="s">
        <v>73</v>
      </c>
      <c r="E22" s="6">
        <v>1</v>
      </c>
      <c r="F22" s="6">
        <v>1</v>
      </c>
      <c r="G22" s="6">
        <v>1</v>
      </c>
      <c r="H22" s="6"/>
      <c r="I22" s="6"/>
      <c r="J22" s="6"/>
      <c r="K22" s="6"/>
      <c r="L22" s="6"/>
      <c r="M22" s="6"/>
      <c r="N22" s="4">
        <f t="shared" si="5"/>
        <v>3</v>
      </c>
      <c r="O22" s="35">
        <f t="shared" si="3"/>
        <v>6.6666666666666661</v>
      </c>
      <c r="P22" s="26"/>
      <c r="Q22" s="31"/>
      <c r="R22" s="33">
        <f t="shared" si="0"/>
        <v>0</v>
      </c>
      <c r="T22" s="31"/>
      <c r="U22" s="34">
        <f t="shared" si="1"/>
        <v>0</v>
      </c>
      <c r="W22" s="5"/>
      <c r="X22" s="27">
        <f t="shared" si="4"/>
        <v>6.6666666666666661</v>
      </c>
      <c r="Y22" s="28" t="str">
        <f t="shared" si="2"/>
        <v>FAIL</v>
      </c>
    </row>
    <row r="23" spans="1:25" ht="18.75" customHeight="1" x14ac:dyDescent="0.25">
      <c r="A23" s="42">
        <v>19</v>
      </c>
      <c r="B23" s="39">
        <v>5753020394</v>
      </c>
      <c r="C23" s="44" t="s">
        <v>74</v>
      </c>
      <c r="D23" s="43" t="s">
        <v>75</v>
      </c>
      <c r="E23" s="6">
        <v>1</v>
      </c>
      <c r="F23" s="6">
        <v>1</v>
      </c>
      <c r="G23" s="6">
        <v>1</v>
      </c>
      <c r="H23" s="6"/>
      <c r="I23" s="6"/>
      <c r="J23" s="6"/>
      <c r="K23" s="6"/>
      <c r="L23" s="6"/>
      <c r="M23" s="6"/>
      <c r="N23" s="4">
        <f t="shared" si="5"/>
        <v>3</v>
      </c>
      <c r="O23" s="35">
        <f t="shared" si="3"/>
        <v>6.6666666666666661</v>
      </c>
      <c r="P23" s="26"/>
      <c r="Q23" s="31"/>
      <c r="R23" s="33">
        <f t="shared" si="0"/>
        <v>0</v>
      </c>
      <c r="T23" s="31"/>
      <c r="U23" s="34">
        <f t="shared" si="1"/>
        <v>0</v>
      </c>
      <c r="W23" s="5"/>
      <c r="X23" s="27">
        <f t="shared" si="4"/>
        <v>6.6666666666666661</v>
      </c>
      <c r="Y23" s="28" t="str">
        <f t="shared" si="2"/>
        <v>FAIL</v>
      </c>
    </row>
    <row r="24" spans="1:25" ht="18.75" customHeight="1" x14ac:dyDescent="0.25">
      <c r="A24" s="42">
        <v>20</v>
      </c>
      <c r="B24" s="39">
        <v>5753020410</v>
      </c>
      <c r="C24" s="40" t="s">
        <v>76</v>
      </c>
      <c r="D24" s="41" t="s">
        <v>77</v>
      </c>
      <c r="E24" s="6">
        <v>1</v>
      </c>
      <c r="F24" s="6">
        <v>1</v>
      </c>
      <c r="G24" s="6">
        <v>1</v>
      </c>
      <c r="H24" s="6"/>
      <c r="I24" s="6"/>
      <c r="J24" s="6"/>
      <c r="K24" s="6"/>
      <c r="L24" s="6"/>
      <c r="M24" s="6"/>
      <c r="N24" s="4">
        <f t="shared" si="5"/>
        <v>3</v>
      </c>
      <c r="O24" s="35">
        <f t="shared" si="3"/>
        <v>6.6666666666666661</v>
      </c>
      <c r="P24" s="26"/>
      <c r="Q24" s="31"/>
      <c r="R24" s="33">
        <f t="shared" si="0"/>
        <v>0</v>
      </c>
      <c r="T24" s="31"/>
      <c r="U24" s="34">
        <f t="shared" si="1"/>
        <v>0</v>
      </c>
      <c r="W24" s="5"/>
      <c r="X24" s="27">
        <f t="shared" si="4"/>
        <v>6.6666666666666661</v>
      </c>
      <c r="Y24" s="28" t="str">
        <f t="shared" si="2"/>
        <v>FAIL</v>
      </c>
    </row>
    <row r="25" spans="1:25" ht="18.75" customHeight="1" x14ac:dyDescent="0.25">
      <c r="A25" s="42">
        <v>21</v>
      </c>
      <c r="B25" s="39">
        <v>5753020436</v>
      </c>
      <c r="C25" s="40" t="s">
        <v>78</v>
      </c>
      <c r="D25" s="41" t="s">
        <v>79</v>
      </c>
      <c r="E25" s="6">
        <v>1</v>
      </c>
      <c r="F25" s="6">
        <v>1</v>
      </c>
      <c r="G25" s="6">
        <v>1</v>
      </c>
      <c r="H25" s="6"/>
      <c r="I25" s="6"/>
      <c r="J25" s="6"/>
      <c r="K25" s="6"/>
      <c r="L25" s="6"/>
      <c r="M25" s="6"/>
      <c r="N25" s="4">
        <f t="shared" si="5"/>
        <v>3</v>
      </c>
      <c r="O25" s="35">
        <f t="shared" si="3"/>
        <v>6.6666666666666661</v>
      </c>
      <c r="P25" s="26"/>
      <c r="Q25" s="31"/>
      <c r="R25" s="33">
        <f t="shared" si="0"/>
        <v>0</v>
      </c>
      <c r="T25" s="31"/>
      <c r="U25" s="34">
        <f t="shared" si="1"/>
        <v>0</v>
      </c>
      <c r="W25" s="5"/>
      <c r="X25" s="27">
        <f t="shared" si="4"/>
        <v>6.6666666666666661</v>
      </c>
      <c r="Y25" s="28" t="str">
        <f t="shared" si="2"/>
        <v>FAIL</v>
      </c>
    </row>
    <row r="26" spans="1:25" ht="18.75" customHeight="1" x14ac:dyDescent="0.25">
      <c r="A26" s="42">
        <v>22</v>
      </c>
      <c r="B26" s="39">
        <v>5753020444</v>
      </c>
      <c r="C26" s="40" t="s">
        <v>80</v>
      </c>
      <c r="D26" s="41" t="s">
        <v>81</v>
      </c>
      <c r="E26" s="6">
        <v>1</v>
      </c>
      <c r="F26" s="6">
        <v>1</v>
      </c>
      <c r="G26" s="6">
        <v>1</v>
      </c>
      <c r="H26" s="6"/>
      <c r="I26" s="6"/>
      <c r="J26" s="6"/>
      <c r="K26" s="6"/>
      <c r="L26" s="6"/>
      <c r="M26" s="6"/>
      <c r="N26" s="4">
        <f t="shared" si="5"/>
        <v>3</v>
      </c>
      <c r="O26" s="35">
        <f t="shared" si="3"/>
        <v>6.6666666666666661</v>
      </c>
      <c r="P26" s="26"/>
      <c r="Q26" s="31"/>
      <c r="R26" s="33">
        <f t="shared" si="0"/>
        <v>0</v>
      </c>
      <c r="T26" s="31"/>
      <c r="U26" s="34">
        <f t="shared" si="1"/>
        <v>0</v>
      </c>
      <c r="W26" s="5"/>
      <c r="X26" s="27">
        <f t="shared" si="4"/>
        <v>6.6666666666666661</v>
      </c>
      <c r="Y26" s="28" t="str">
        <f t="shared" si="2"/>
        <v>FAIL</v>
      </c>
    </row>
    <row r="27" spans="1:25" ht="18.75" customHeight="1" x14ac:dyDescent="0.25">
      <c r="A27" s="42">
        <v>23</v>
      </c>
      <c r="B27" s="39">
        <v>5753020451</v>
      </c>
      <c r="C27" s="40" t="s">
        <v>82</v>
      </c>
      <c r="D27" s="41" t="s">
        <v>83</v>
      </c>
      <c r="E27" s="6">
        <v>0</v>
      </c>
      <c r="F27" s="6">
        <v>1</v>
      </c>
      <c r="G27" s="6">
        <v>1</v>
      </c>
      <c r="H27" s="6"/>
      <c r="I27" s="6"/>
      <c r="J27" s="6"/>
      <c r="K27" s="6"/>
      <c r="L27" s="6"/>
      <c r="M27" s="6"/>
      <c r="N27" s="4">
        <f t="shared" si="5"/>
        <v>2</v>
      </c>
      <c r="O27" s="35">
        <f t="shared" si="3"/>
        <v>4.4444444444444446</v>
      </c>
      <c r="P27" s="26"/>
      <c r="Q27" s="31"/>
      <c r="R27" s="33">
        <f t="shared" si="0"/>
        <v>0</v>
      </c>
      <c r="T27" s="31"/>
      <c r="U27" s="34">
        <f t="shared" si="1"/>
        <v>0</v>
      </c>
      <c r="W27" s="5"/>
      <c r="X27" s="27">
        <f t="shared" si="4"/>
        <v>4.4444444444444446</v>
      </c>
      <c r="Y27" s="28" t="str">
        <f t="shared" si="2"/>
        <v>FAIL</v>
      </c>
    </row>
    <row r="28" spans="1:25" ht="18.75" customHeight="1" x14ac:dyDescent="0.25">
      <c r="A28" s="42">
        <v>24</v>
      </c>
      <c r="B28" s="39">
        <v>5753020469</v>
      </c>
      <c r="C28" s="40" t="s">
        <v>84</v>
      </c>
      <c r="D28" s="41" t="s">
        <v>85</v>
      </c>
      <c r="E28" s="6">
        <v>1</v>
      </c>
      <c r="F28" s="6">
        <v>1</v>
      </c>
      <c r="G28" s="6">
        <v>1</v>
      </c>
      <c r="H28" s="6"/>
      <c r="I28" s="6"/>
      <c r="J28" s="6"/>
      <c r="K28" s="6"/>
      <c r="L28" s="6"/>
      <c r="M28" s="6"/>
      <c r="N28" s="4">
        <f t="shared" si="5"/>
        <v>3</v>
      </c>
      <c r="O28" s="35">
        <f t="shared" si="3"/>
        <v>6.6666666666666661</v>
      </c>
      <c r="P28" s="26"/>
      <c r="Q28" s="31"/>
      <c r="R28" s="33">
        <f t="shared" si="0"/>
        <v>0</v>
      </c>
      <c r="T28" s="31"/>
      <c r="U28" s="34">
        <f t="shared" si="1"/>
        <v>0</v>
      </c>
      <c r="W28" s="5"/>
      <c r="X28" s="27">
        <f t="shared" si="4"/>
        <v>6.6666666666666661</v>
      </c>
      <c r="Y28" s="28" t="str">
        <f t="shared" si="2"/>
        <v>FAIL</v>
      </c>
    </row>
    <row r="29" spans="1:25" ht="18.75" customHeight="1" x14ac:dyDescent="0.25">
      <c r="A29" s="42">
        <v>25</v>
      </c>
      <c r="B29" s="39">
        <v>5753020584</v>
      </c>
      <c r="C29" s="40" t="s">
        <v>86</v>
      </c>
      <c r="D29" s="41" t="s">
        <v>87</v>
      </c>
      <c r="E29" s="6">
        <v>0</v>
      </c>
      <c r="F29" s="6">
        <v>1</v>
      </c>
      <c r="G29" s="6">
        <v>1</v>
      </c>
      <c r="H29" s="6"/>
      <c r="I29" s="6"/>
      <c r="J29" s="6"/>
      <c r="K29" s="6"/>
      <c r="L29" s="6"/>
      <c r="M29" s="6"/>
      <c r="N29" s="4">
        <f t="shared" si="5"/>
        <v>2</v>
      </c>
      <c r="O29" s="35">
        <f t="shared" si="3"/>
        <v>4.4444444444444446</v>
      </c>
      <c r="P29" s="26"/>
      <c r="Q29" s="31"/>
      <c r="R29" s="33">
        <f t="shared" si="0"/>
        <v>0</v>
      </c>
      <c r="T29" s="31"/>
      <c r="U29" s="34">
        <f t="shared" si="1"/>
        <v>0</v>
      </c>
      <c r="W29" s="5"/>
      <c r="X29" s="27">
        <f t="shared" si="4"/>
        <v>4.4444444444444446</v>
      </c>
      <c r="Y29" s="28" t="str">
        <f t="shared" si="2"/>
        <v>FAIL</v>
      </c>
    </row>
    <row r="30" spans="1:25" ht="18.75" customHeight="1" x14ac:dyDescent="0.25">
      <c r="A30" s="42">
        <v>26</v>
      </c>
      <c r="B30" s="39">
        <v>5753500056</v>
      </c>
      <c r="C30" s="40" t="s">
        <v>88</v>
      </c>
      <c r="D30" s="41" t="s">
        <v>89</v>
      </c>
      <c r="E30" s="6">
        <v>0</v>
      </c>
      <c r="F30" s="6">
        <v>1</v>
      </c>
      <c r="G30" s="6">
        <v>0</v>
      </c>
      <c r="H30" s="6"/>
      <c r="I30" s="6"/>
      <c r="J30" s="6"/>
      <c r="K30" s="6"/>
      <c r="L30" s="6"/>
      <c r="M30" s="6"/>
      <c r="N30" s="4">
        <f t="shared" si="5"/>
        <v>1</v>
      </c>
      <c r="O30" s="35">
        <f t="shared" si="3"/>
        <v>2.2222222222222223</v>
      </c>
      <c r="P30" s="26"/>
      <c r="Q30" s="31"/>
      <c r="R30" s="33">
        <f t="shared" si="0"/>
        <v>0</v>
      </c>
      <c r="T30" s="31"/>
      <c r="U30" s="34">
        <f t="shared" si="1"/>
        <v>0</v>
      </c>
      <c r="W30" s="5"/>
      <c r="X30" s="27">
        <f t="shared" si="4"/>
        <v>2.2222222222222223</v>
      </c>
      <c r="Y30" s="28" t="str">
        <f t="shared" si="2"/>
        <v>FAIL</v>
      </c>
    </row>
    <row r="31" spans="1:25" ht="18.75" customHeight="1" x14ac:dyDescent="0.45">
      <c r="A31" s="42">
        <v>27</v>
      </c>
      <c r="B31" s="45"/>
      <c r="C31" s="46"/>
      <c r="D31" s="47"/>
      <c r="E31" s="6"/>
      <c r="F31" s="6"/>
      <c r="G31" s="6"/>
      <c r="H31" s="6"/>
      <c r="I31" s="6"/>
      <c r="J31" s="6"/>
      <c r="K31" s="6"/>
      <c r="L31" s="6"/>
      <c r="M31" s="6"/>
      <c r="N31" s="4">
        <f t="shared" si="5"/>
        <v>0</v>
      </c>
      <c r="O31" s="35">
        <f t="shared" si="3"/>
        <v>0</v>
      </c>
      <c r="P31" s="26"/>
      <c r="Q31" s="31"/>
      <c r="R31" s="33">
        <f t="shared" si="0"/>
        <v>0</v>
      </c>
      <c r="T31" s="31"/>
      <c r="U31" s="34">
        <f t="shared" si="1"/>
        <v>0</v>
      </c>
      <c r="W31" s="5"/>
      <c r="X31" s="27">
        <f t="shared" si="4"/>
        <v>0</v>
      </c>
      <c r="Y31" s="28" t="str">
        <f t="shared" si="2"/>
        <v>FAIL</v>
      </c>
    </row>
    <row r="32" spans="1:25" ht="18.75" customHeight="1" x14ac:dyDescent="0.45">
      <c r="A32" s="42">
        <v>28</v>
      </c>
      <c r="B32" s="45"/>
      <c r="C32" s="48"/>
      <c r="D32" s="49"/>
      <c r="E32" s="6"/>
      <c r="F32" s="6"/>
      <c r="G32" s="6"/>
      <c r="H32" s="6"/>
      <c r="I32" s="6"/>
      <c r="J32" s="6"/>
      <c r="K32" s="6"/>
      <c r="L32" s="6"/>
      <c r="M32" s="6"/>
      <c r="N32" s="4">
        <f t="shared" si="5"/>
        <v>0</v>
      </c>
      <c r="O32" s="35">
        <f t="shared" si="3"/>
        <v>0</v>
      </c>
      <c r="P32" s="26"/>
      <c r="Q32" s="31"/>
      <c r="R32" s="33">
        <f t="shared" si="0"/>
        <v>0</v>
      </c>
      <c r="T32" s="31"/>
      <c r="U32" s="34">
        <f t="shared" si="1"/>
        <v>0</v>
      </c>
      <c r="W32" s="5"/>
      <c r="X32" s="27">
        <f t="shared" si="4"/>
        <v>0</v>
      </c>
      <c r="Y32" s="28" t="str">
        <f t="shared" si="2"/>
        <v>FAIL</v>
      </c>
    </row>
    <row r="33" spans="1:25" ht="18.75" customHeight="1" x14ac:dyDescent="0.45">
      <c r="A33" s="42">
        <v>29</v>
      </c>
      <c r="B33" s="45"/>
      <c r="C33" s="48"/>
      <c r="D33" s="49"/>
      <c r="E33" s="6"/>
      <c r="F33" s="6"/>
      <c r="G33" s="6"/>
      <c r="H33" s="6"/>
      <c r="I33" s="6"/>
      <c r="J33" s="6"/>
      <c r="K33" s="6"/>
      <c r="L33" s="6"/>
      <c r="M33" s="6"/>
      <c r="N33" s="4">
        <f t="shared" si="5"/>
        <v>0</v>
      </c>
      <c r="O33" s="35">
        <f t="shared" si="3"/>
        <v>0</v>
      </c>
      <c r="P33" s="26"/>
      <c r="Q33" s="31"/>
      <c r="R33" s="33">
        <f t="shared" si="0"/>
        <v>0</v>
      </c>
      <c r="T33" s="31"/>
      <c r="U33" s="34">
        <f t="shared" si="1"/>
        <v>0</v>
      </c>
      <c r="W33" s="5"/>
      <c r="X33" s="27">
        <f t="shared" si="4"/>
        <v>0</v>
      </c>
      <c r="Y33" s="28" t="str">
        <f t="shared" si="2"/>
        <v>FAIL</v>
      </c>
    </row>
    <row r="34" spans="1:25" ht="18.75" customHeight="1" x14ac:dyDescent="0.45">
      <c r="A34" s="50">
        <v>30</v>
      </c>
      <c r="B34" s="51"/>
      <c r="C34" s="52"/>
      <c r="D34" s="53"/>
      <c r="E34" s="6"/>
      <c r="F34" s="6"/>
      <c r="G34" s="6"/>
      <c r="H34" s="6"/>
      <c r="I34" s="6"/>
      <c r="J34" s="6"/>
      <c r="K34" s="6"/>
      <c r="L34" s="6"/>
      <c r="M34" s="6"/>
      <c r="N34" s="4">
        <f t="shared" si="5"/>
        <v>0</v>
      </c>
      <c r="O34" s="35">
        <f t="shared" si="3"/>
        <v>0</v>
      </c>
      <c r="P34" s="26"/>
      <c r="Q34" s="31"/>
      <c r="R34" s="33">
        <f t="shared" si="0"/>
        <v>0</v>
      </c>
      <c r="T34" s="31"/>
      <c r="U34" s="34">
        <f t="shared" si="1"/>
        <v>0</v>
      </c>
      <c r="W34" s="5"/>
      <c r="X34" s="27">
        <f t="shared" si="4"/>
        <v>0</v>
      </c>
      <c r="Y34" s="28" t="str">
        <f t="shared" si="2"/>
        <v>FAIL</v>
      </c>
    </row>
    <row r="36" spans="1:25" x14ac:dyDescent="0.25">
      <c r="A36" s="56" t="s">
        <v>27</v>
      </c>
      <c r="B36" s="56"/>
      <c r="C36" s="56"/>
      <c r="D36" s="56"/>
    </row>
  </sheetData>
  <sortState ref="A40:Y49">
    <sortCondition ref="A40:A49"/>
  </sortState>
  <mergeCells count="3">
    <mergeCell ref="X2:Y2"/>
    <mergeCell ref="A36:D36"/>
    <mergeCell ref="T2:U2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5"/>
  <sheetViews>
    <sheetView workbookViewId="0">
      <selection activeCell="E33" sqref="E33"/>
    </sheetView>
  </sheetViews>
  <sheetFormatPr defaultRowHeight="15" x14ac:dyDescent="0.25"/>
  <cols>
    <col min="4" max="4" width="24.28515625" customWidth="1"/>
  </cols>
  <sheetData>
    <row r="4" spans="2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 x14ac:dyDescent="0.3">
      <c r="B14" s="16"/>
      <c r="C14" s="16"/>
      <c r="D14" s="1"/>
      <c r="E14" s="1"/>
      <c r="F14" s="1"/>
      <c r="G14" s="1"/>
      <c r="H14" s="1"/>
      <c r="I14" s="1"/>
      <c r="J14" s="1"/>
      <c r="K14" s="1"/>
      <c r="L14" s="1"/>
      <c r="M14" s="1"/>
      <c r="N14" s="58" t="s">
        <v>19</v>
      </c>
      <c r="O14" s="59"/>
    </row>
    <row r="15" spans="2:15" x14ac:dyDescent="0.25">
      <c r="B15" s="1"/>
      <c r="C15" s="1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8"/>
      <c r="O15" s="19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8" t="s">
        <v>18</v>
      </c>
      <c r="O16" s="19">
        <f>COUNTIF(Scores!Y5:Y34,"A")</f>
        <v>0</v>
      </c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8" t="s">
        <v>17</v>
      </c>
      <c r="O17" s="19">
        <f>COUNTIF(Scores!Y5:Y34,"B+")</f>
        <v>0</v>
      </c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8" t="s">
        <v>12</v>
      </c>
      <c r="O18" s="19">
        <f>COUNTIF(Scores!Y5:Y34,"B")</f>
        <v>0</v>
      </c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8" t="s">
        <v>13</v>
      </c>
      <c r="O19" s="19">
        <f>COUNTIF(Scores!Y5:Y34,"C+")</f>
        <v>0</v>
      </c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8" t="s">
        <v>14</v>
      </c>
      <c r="O20" s="19">
        <f>COUNTIF(Scores!Y5:Y34,"C")</f>
        <v>0</v>
      </c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8" t="s">
        <v>15</v>
      </c>
      <c r="O21" s="19">
        <f>COUNTIF(Scores!Y5:Y34,"D+")</f>
        <v>0</v>
      </c>
    </row>
    <row r="22" spans="2:15" x14ac:dyDescent="0.25">
      <c r="B22" s="1"/>
      <c r="C22" s="1"/>
      <c r="D22" s="9"/>
      <c r="E22" s="9"/>
      <c r="F22" s="9"/>
      <c r="G22" s="9"/>
      <c r="H22" s="9"/>
      <c r="I22" s="9"/>
      <c r="J22" s="9"/>
      <c r="K22" s="9"/>
      <c r="L22" s="9"/>
      <c r="M22" s="9"/>
      <c r="N22" s="18" t="s">
        <v>25</v>
      </c>
      <c r="O22" s="19">
        <f>COUNTIF(Scores!Y5:Y34,"D")</f>
        <v>0</v>
      </c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8" t="s">
        <v>16</v>
      </c>
      <c r="O23" s="19">
        <f>COUNTIF(Scores!Y5:Y34,"FAIL")</f>
        <v>30</v>
      </c>
    </row>
    <row r="24" spans="2:15" ht="15.75" thickBo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0" t="s">
        <v>20</v>
      </c>
      <c r="O24" s="21">
        <f>COUNTIF(Scores!Y5:Y34,"I")</f>
        <v>0</v>
      </c>
    </row>
    <row r="25" spans="2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25">
      <c r="B31" s="61" t="s">
        <v>39</v>
      </c>
      <c r="C31" s="62"/>
      <c r="D31" s="63"/>
      <c r="E31" s="22" t="e">
        <f>AVERAGE(Scores!T5:T34)</f>
        <v>#DIV/0!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25">
      <c r="B32" s="60" t="s">
        <v>24</v>
      </c>
      <c r="C32" s="60"/>
      <c r="D32" s="60"/>
      <c r="E32" s="22">
        <f>AVERAGE(Scores!X5:X34)</f>
        <v>5.1851851851851869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5">
      <c r="B33" s="23" t="s">
        <v>23</v>
      </c>
      <c r="C33" s="23"/>
      <c r="D33" s="23"/>
      <c r="E33" s="23"/>
      <c r="F33" s="23"/>
      <c r="G33" s="23"/>
      <c r="H33" s="23"/>
      <c r="I33" s="1"/>
      <c r="J33" s="1"/>
      <c r="K33" s="1"/>
      <c r="L33" s="1"/>
      <c r="M33" s="1"/>
      <c r="N33" s="1"/>
      <c r="O33" s="1"/>
    </row>
    <row r="34" spans="2:15" x14ac:dyDescent="0.25">
      <c r="B34" s="1"/>
      <c r="N34" s="1"/>
      <c r="O34" s="1"/>
    </row>
    <row r="35" spans="2:15" x14ac:dyDescent="0.2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Jirasak</cp:lastModifiedBy>
  <dcterms:created xsi:type="dcterms:W3CDTF">2009-12-15T00:51:19Z</dcterms:created>
  <dcterms:modified xsi:type="dcterms:W3CDTF">2017-03-29T12:46:10Z</dcterms:modified>
</cp:coreProperties>
</file>