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9155" windowHeight="5445"/>
  </bookViews>
  <sheets>
    <sheet name="Scores" sheetId="1" r:id="rId1"/>
    <sheet name="Results summary" sheetId="2" r:id="rId2"/>
  </sheets>
  <definedNames>
    <definedName name="_xlnm._FilterDatabase" localSheetId="0" hidden="1">Scores!$A$5:$Z$14</definedName>
  </definedNames>
  <calcPr calcId="152511"/>
</workbook>
</file>

<file path=xl/calcChain.xml><?xml version="1.0" encoding="utf-8"?>
<calcChain xmlns="http://schemas.openxmlformats.org/spreadsheetml/2006/main">
  <c r="Y103" i="1" l="1"/>
  <c r="O49" i="1"/>
  <c r="P49" i="1" s="1"/>
  <c r="S49" i="1"/>
  <c r="V49" i="1"/>
  <c r="O16" i="1"/>
  <c r="P16" i="1" s="1"/>
  <c r="S16" i="1"/>
  <c r="V16" i="1"/>
  <c r="O17" i="1"/>
  <c r="P17" i="1" s="1"/>
  <c r="S17" i="1"/>
  <c r="V17" i="1"/>
  <c r="O13" i="1"/>
  <c r="P13" i="1" s="1"/>
  <c r="S13" i="1"/>
  <c r="V13" i="1"/>
  <c r="O10" i="1"/>
  <c r="P10" i="1" s="1"/>
  <c r="S10" i="1"/>
  <c r="V10" i="1"/>
  <c r="O15" i="1"/>
  <c r="P15" i="1" s="1"/>
  <c r="S15" i="1"/>
  <c r="V15" i="1"/>
  <c r="O62" i="1"/>
  <c r="P62" i="1" s="1"/>
  <c r="S62" i="1"/>
  <c r="V62" i="1"/>
  <c r="O84" i="1"/>
  <c r="P84" i="1" s="1"/>
  <c r="S84" i="1"/>
  <c r="V84" i="1"/>
  <c r="O14" i="1"/>
  <c r="P14" i="1" s="1"/>
  <c r="S14" i="1"/>
  <c r="V14" i="1"/>
  <c r="O8" i="1"/>
  <c r="P8" i="1" s="1"/>
  <c r="S8" i="1"/>
  <c r="V8" i="1"/>
  <c r="O7" i="1"/>
  <c r="P7" i="1" s="1"/>
  <c r="S7" i="1"/>
  <c r="V7" i="1"/>
  <c r="O5" i="1"/>
  <c r="P5" i="1" s="1"/>
  <c r="S5" i="1"/>
  <c r="V5" i="1"/>
  <c r="O11" i="1"/>
  <c r="P11" i="1" s="1"/>
  <c r="S11" i="1"/>
  <c r="V11" i="1"/>
  <c r="O6" i="1"/>
  <c r="P6" i="1" s="1"/>
  <c r="S6" i="1"/>
  <c r="V6" i="1"/>
  <c r="O12" i="1"/>
  <c r="P12" i="1" s="1"/>
  <c r="S12" i="1"/>
  <c r="V12" i="1"/>
  <c r="O97" i="1"/>
  <c r="P97" i="1" s="1"/>
  <c r="S97" i="1"/>
  <c r="V97" i="1"/>
  <c r="O36" i="1"/>
  <c r="P36" i="1" s="1"/>
  <c r="S36" i="1"/>
  <c r="V36" i="1"/>
  <c r="O40" i="1"/>
  <c r="P40" i="1" s="1"/>
  <c r="S40" i="1"/>
  <c r="V40" i="1"/>
  <c r="O39" i="1"/>
  <c r="P39" i="1" s="1"/>
  <c r="S39" i="1"/>
  <c r="V39" i="1"/>
  <c r="O79" i="1"/>
  <c r="P79" i="1" s="1"/>
  <c r="S79" i="1"/>
  <c r="V79" i="1"/>
  <c r="O78" i="1"/>
  <c r="P78" i="1" s="1"/>
  <c r="S78" i="1"/>
  <c r="V78" i="1"/>
  <c r="O81" i="1"/>
  <c r="P81" i="1" s="1"/>
  <c r="S81" i="1"/>
  <c r="V81" i="1"/>
  <c r="O74" i="1"/>
  <c r="P74" i="1" s="1"/>
  <c r="S74" i="1"/>
  <c r="V74" i="1"/>
  <c r="O75" i="1"/>
  <c r="P75" i="1" s="1"/>
  <c r="S75" i="1"/>
  <c r="V75" i="1"/>
  <c r="O68" i="1"/>
  <c r="P68" i="1" s="1"/>
  <c r="S68" i="1"/>
  <c r="V68" i="1"/>
  <c r="O76" i="1"/>
  <c r="P76" i="1" s="1"/>
  <c r="S76" i="1"/>
  <c r="V76" i="1"/>
  <c r="O72" i="1"/>
  <c r="P72" i="1" s="1"/>
  <c r="S72" i="1"/>
  <c r="V72" i="1"/>
  <c r="O73" i="1"/>
  <c r="P73" i="1" s="1"/>
  <c r="S73" i="1"/>
  <c r="V73" i="1"/>
  <c r="O67" i="1"/>
  <c r="P67" i="1" s="1"/>
  <c r="S67" i="1"/>
  <c r="V67" i="1"/>
  <c r="O69" i="1"/>
  <c r="P69" i="1" s="1"/>
  <c r="S69" i="1"/>
  <c r="V69" i="1"/>
  <c r="O71" i="1"/>
  <c r="P71" i="1" s="1"/>
  <c r="S71" i="1"/>
  <c r="V71" i="1"/>
  <c r="O9" i="1"/>
  <c r="P9" i="1" s="1"/>
  <c r="S9" i="1"/>
  <c r="V9" i="1"/>
  <c r="O57" i="1"/>
  <c r="P57" i="1" s="1"/>
  <c r="S57" i="1"/>
  <c r="V57" i="1"/>
  <c r="O58" i="1"/>
  <c r="P58" i="1" s="1"/>
  <c r="S58" i="1"/>
  <c r="V58" i="1"/>
  <c r="O59" i="1"/>
  <c r="P59" i="1" s="1"/>
  <c r="S59" i="1"/>
  <c r="V59" i="1"/>
  <c r="O80" i="1"/>
  <c r="P80" i="1" s="1"/>
  <c r="S80" i="1"/>
  <c r="V80" i="1"/>
  <c r="O66" i="1"/>
  <c r="P66" i="1" s="1"/>
  <c r="S66" i="1"/>
  <c r="V66" i="1"/>
  <c r="O44" i="1"/>
  <c r="P44" i="1" s="1"/>
  <c r="S44" i="1"/>
  <c r="V44" i="1"/>
  <c r="O45" i="1"/>
  <c r="P45" i="1" s="1"/>
  <c r="S45" i="1"/>
  <c r="V45" i="1"/>
  <c r="O56" i="1"/>
  <c r="P56" i="1" s="1"/>
  <c r="S56" i="1"/>
  <c r="V56" i="1"/>
  <c r="O60" i="1"/>
  <c r="P60" i="1" s="1"/>
  <c r="S60" i="1"/>
  <c r="V60" i="1"/>
  <c r="O95" i="1"/>
  <c r="P95" i="1" s="1"/>
  <c r="S95" i="1"/>
  <c r="V95" i="1"/>
  <c r="O94" i="1"/>
  <c r="P94" i="1" s="1"/>
  <c r="S94" i="1"/>
  <c r="V94" i="1"/>
  <c r="O42" i="1"/>
  <c r="P42" i="1" s="1"/>
  <c r="S42" i="1"/>
  <c r="V42" i="1"/>
  <c r="O32" i="1"/>
  <c r="P32" i="1" s="1"/>
  <c r="S32" i="1"/>
  <c r="V32" i="1"/>
  <c r="O35" i="1"/>
  <c r="P35" i="1" s="1"/>
  <c r="S35" i="1"/>
  <c r="V35" i="1"/>
  <c r="O29" i="1"/>
  <c r="P29" i="1" s="1"/>
  <c r="S29" i="1"/>
  <c r="V29" i="1"/>
  <c r="O30" i="1"/>
  <c r="P30" i="1" s="1"/>
  <c r="S30" i="1"/>
  <c r="V30" i="1"/>
  <c r="O31" i="1"/>
  <c r="P31" i="1" s="1"/>
  <c r="S31" i="1"/>
  <c r="V31" i="1"/>
  <c r="O28" i="1"/>
  <c r="P28" i="1" s="1"/>
  <c r="S28" i="1"/>
  <c r="V28" i="1"/>
  <c r="O33" i="1"/>
  <c r="P33" i="1" s="1"/>
  <c r="S33" i="1"/>
  <c r="V33" i="1"/>
  <c r="O34" i="1"/>
  <c r="P34" i="1" s="1"/>
  <c r="S34" i="1"/>
  <c r="V34" i="1"/>
  <c r="O22" i="1"/>
  <c r="P22" i="1" s="1"/>
  <c r="S22" i="1"/>
  <c r="V22" i="1"/>
  <c r="O23" i="1"/>
  <c r="P23" i="1" s="1"/>
  <c r="S23" i="1"/>
  <c r="V23" i="1"/>
  <c r="O24" i="1"/>
  <c r="P24" i="1" s="1"/>
  <c r="S24" i="1"/>
  <c r="V24" i="1"/>
  <c r="O70" i="1"/>
  <c r="P70" i="1" s="1"/>
  <c r="S70" i="1"/>
  <c r="V70" i="1"/>
  <c r="O53" i="1"/>
  <c r="P53" i="1" s="1"/>
  <c r="S53" i="1"/>
  <c r="V53" i="1"/>
  <c r="O89" i="1"/>
  <c r="P89" i="1" s="1"/>
  <c r="S89" i="1"/>
  <c r="V89" i="1"/>
  <c r="O91" i="1"/>
  <c r="P91" i="1" s="1"/>
  <c r="S91" i="1"/>
  <c r="V91" i="1"/>
  <c r="O88" i="1"/>
  <c r="P88" i="1" s="1"/>
  <c r="S88" i="1"/>
  <c r="V88" i="1"/>
  <c r="O90" i="1"/>
  <c r="P90" i="1" s="1"/>
  <c r="S90" i="1"/>
  <c r="V90" i="1"/>
  <c r="O18" i="1"/>
  <c r="P18" i="1" s="1"/>
  <c r="S18" i="1"/>
  <c r="V18" i="1"/>
  <c r="O19" i="1"/>
  <c r="P19" i="1" s="1"/>
  <c r="S19" i="1"/>
  <c r="V19" i="1"/>
  <c r="O37" i="1"/>
  <c r="P37" i="1" s="1"/>
  <c r="S37" i="1"/>
  <c r="V37" i="1"/>
  <c r="O85" i="1"/>
  <c r="P85" i="1" s="1"/>
  <c r="S85" i="1"/>
  <c r="V85" i="1"/>
  <c r="O82" i="1"/>
  <c r="P82" i="1" s="1"/>
  <c r="S82" i="1"/>
  <c r="V82" i="1"/>
  <c r="O83" i="1"/>
  <c r="P83" i="1" s="1"/>
  <c r="S83" i="1"/>
  <c r="V83" i="1"/>
  <c r="O86" i="1"/>
  <c r="P86" i="1" s="1"/>
  <c r="S86" i="1"/>
  <c r="V86" i="1"/>
  <c r="O87" i="1"/>
  <c r="P87" i="1" s="1"/>
  <c r="S87" i="1"/>
  <c r="V87" i="1"/>
  <c r="O101" i="1"/>
  <c r="P101" i="1" s="1"/>
  <c r="S101" i="1"/>
  <c r="V101" i="1"/>
  <c r="O102" i="1"/>
  <c r="P102" i="1" s="1"/>
  <c r="S102" i="1"/>
  <c r="V102" i="1"/>
  <c r="O41" i="1"/>
  <c r="P41" i="1" s="1"/>
  <c r="S41" i="1"/>
  <c r="V41" i="1"/>
  <c r="O47" i="1"/>
  <c r="P47" i="1" s="1"/>
  <c r="S47" i="1"/>
  <c r="V47" i="1"/>
  <c r="O64" i="1"/>
  <c r="P64" i="1" s="1"/>
  <c r="S64" i="1"/>
  <c r="V64" i="1"/>
  <c r="O65" i="1"/>
  <c r="P65" i="1" s="1"/>
  <c r="S65" i="1"/>
  <c r="V65" i="1"/>
  <c r="O25" i="1"/>
  <c r="P25" i="1" s="1"/>
  <c r="S25" i="1"/>
  <c r="V25" i="1"/>
  <c r="O63" i="1"/>
  <c r="P63" i="1" s="1"/>
  <c r="S63" i="1"/>
  <c r="V63" i="1"/>
  <c r="O50" i="1"/>
  <c r="P50" i="1" s="1"/>
  <c r="S50" i="1"/>
  <c r="V50" i="1"/>
  <c r="O51" i="1"/>
  <c r="P51" i="1" s="1"/>
  <c r="S51" i="1"/>
  <c r="V51" i="1"/>
  <c r="O48" i="1"/>
  <c r="P48" i="1" s="1"/>
  <c r="S48" i="1"/>
  <c r="V48" i="1"/>
  <c r="O99" i="1"/>
  <c r="P99" i="1" s="1"/>
  <c r="S99" i="1"/>
  <c r="V99" i="1"/>
  <c r="O92" i="1"/>
  <c r="P92" i="1" s="1"/>
  <c r="S92" i="1"/>
  <c r="V92" i="1"/>
  <c r="O77" i="1"/>
  <c r="P77" i="1" s="1"/>
  <c r="S77" i="1"/>
  <c r="V77" i="1"/>
  <c r="O26" i="1"/>
  <c r="P26" i="1" s="1"/>
  <c r="S26" i="1"/>
  <c r="V26" i="1"/>
  <c r="O20" i="1"/>
  <c r="P20" i="1" s="1"/>
  <c r="S20" i="1"/>
  <c r="V20" i="1"/>
  <c r="O96" i="1"/>
  <c r="P96" i="1" s="1"/>
  <c r="S96" i="1"/>
  <c r="V96" i="1"/>
  <c r="O98" i="1"/>
  <c r="P98" i="1" s="1"/>
  <c r="S98" i="1"/>
  <c r="V98" i="1"/>
  <c r="O100" i="1"/>
  <c r="P100" i="1" s="1"/>
  <c r="S100" i="1"/>
  <c r="V100" i="1"/>
  <c r="O104" i="1"/>
  <c r="P104" i="1" s="1"/>
  <c r="S104" i="1"/>
  <c r="V104" i="1"/>
  <c r="O21" i="1"/>
  <c r="S21" i="1"/>
  <c r="V21" i="1"/>
  <c r="O93" i="1"/>
  <c r="P93" i="1" s="1"/>
  <c r="S93" i="1"/>
  <c r="V93" i="1"/>
  <c r="O52" i="1"/>
  <c r="S52" i="1"/>
  <c r="V52" i="1"/>
  <c r="O27" i="1"/>
  <c r="P27" i="1" s="1"/>
  <c r="S27" i="1"/>
  <c r="V27" i="1"/>
  <c r="O54" i="1"/>
  <c r="S54" i="1"/>
  <c r="V54" i="1"/>
  <c r="O43" i="1"/>
  <c r="P43" i="1" s="1"/>
  <c r="S43" i="1"/>
  <c r="V43" i="1"/>
  <c r="O55" i="1"/>
  <c r="S55" i="1"/>
  <c r="V55" i="1"/>
  <c r="O46" i="1"/>
  <c r="P46" i="1" s="1"/>
  <c r="S46" i="1"/>
  <c r="V46" i="1"/>
  <c r="O61" i="1"/>
  <c r="S61" i="1"/>
  <c r="V61" i="1"/>
  <c r="O103" i="1"/>
  <c r="S103" i="1"/>
  <c r="V103" i="1"/>
  <c r="O105" i="1"/>
  <c r="S105" i="1"/>
  <c r="V105" i="1"/>
  <c r="P105" i="1" l="1"/>
  <c r="X105" i="1" s="1"/>
  <c r="X46" i="1"/>
  <c r="Y46" i="1" s="1"/>
  <c r="X43" i="1"/>
  <c r="Y43" i="1" s="1"/>
  <c r="X27" i="1"/>
  <c r="Y27" i="1" s="1"/>
  <c r="X93" i="1"/>
  <c r="Y93" i="1" s="1"/>
  <c r="P61" i="1"/>
  <c r="X61" i="1" s="1"/>
  <c r="Y61" i="1" s="1"/>
  <c r="P55" i="1"/>
  <c r="X55" i="1" s="1"/>
  <c r="Y55" i="1" s="1"/>
  <c r="P54" i="1"/>
  <c r="X54" i="1" s="1"/>
  <c r="Y54" i="1" s="1"/>
  <c r="P52" i="1"/>
  <c r="X52" i="1" s="1"/>
  <c r="Y52" i="1" s="1"/>
  <c r="P21" i="1"/>
  <c r="X21" i="1" s="1"/>
  <c r="Y21" i="1" s="1"/>
  <c r="P103" i="1"/>
  <c r="X103" i="1" s="1"/>
  <c r="X104" i="1"/>
  <c r="X100" i="1"/>
  <c r="Y100" i="1" s="1"/>
  <c r="X98" i="1"/>
  <c r="Y98" i="1" s="1"/>
  <c r="X20" i="1"/>
  <c r="Y20" i="1" s="1"/>
  <c r="X96" i="1"/>
  <c r="Y96" i="1" s="1"/>
  <c r="X26" i="1"/>
  <c r="Y26" i="1" s="1"/>
  <c r="X16" i="1"/>
  <c r="Y16" i="1" s="1"/>
  <c r="X92" i="1"/>
  <c r="Y92" i="1" s="1"/>
  <c r="X48" i="1"/>
  <c r="Y48" i="1" s="1"/>
  <c r="X50" i="1"/>
  <c r="Y50" i="1" s="1"/>
  <c r="X25" i="1"/>
  <c r="Y25" i="1" s="1"/>
  <c r="X64" i="1"/>
  <c r="Y64" i="1" s="1"/>
  <c r="X41" i="1"/>
  <c r="Y41" i="1" s="1"/>
  <c r="X101" i="1"/>
  <c r="Y101" i="1" s="1"/>
  <c r="X86" i="1"/>
  <c r="Y86" i="1" s="1"/>
  <c r="X82" i="1"/>
  <c r="Y82" i="1" s="1"/>
  <c r="X37" i="1"/>
  <c r="Y37" i="1" s="1"/>
  <c r="X18" i="1"/>
  <c r="Y18" i="1" s="1"/>
  <c r="X88" i="1"/>
  <c r="Y88" i="1" s="1"/>
  <c r="X89" i="1"/>
  <c r="Y89" i="1" s="1"/>
  <c r="X70" i="1"/>
  <c r="Y70" i="1" s="1"/>
  <c r="X23" i="1"/>
  <c r="Y23" i="1" s="1"/>
  <c r="X34" i="1"/>
  <c r="Y34" i="1" s="1"/>
  <c r="X28" i="1"/>
  <c r="Y28" i="1" s="1"/>
  <c r="X30" i="1"/>
  <c r="Y30" i="1" s="1"/>
  <c r="X35" i="1"/>
  <c r="Y35" i="1" s="1"/>
  <c r="X42" i="1"/>
  <c r="Y42" i="1" s="1"/>
  <c r="X95" i="1"/>
  <c r="Y95" i="1" s="1"/>
  <c r="X56" i="1"/>
  <c r="Y56" i="1" s="1"/>
  <c r="X44" i="1"/>
  <c r="Y44" i="1" s="1"/>
  <c r="X80" i="1"/>
  <c r="Y80" i="1" s="1"/>
  <c r="X58" i="1"/>
  <c r="Y58" i="1" s="1"/>
  <c r="X9" i="1"/>
  <c r="Y9" i="1" s="1"/>
  <c r="X69" i="1"/>
  <c r="Y69" i="1" s="1"/>
  <c r="X73" i="1"/>
  <c r="Y73" i="1" s="1"/>
  <c r="X76" i="1"/>
  <c r="Y76" i="1" s="1"/>
  <c r="X75" i="1"/>
  <c r="Y75" i="1" s="1"/>
  <c r="X81" i="1"/>
  <c r="Y81" i="1" s="1"/>
  <c r="X79" i="1"/>
  <c r="Y79" i="1" s="1"/>
  <c r="X40" i="1"/>
  <c r="Y40" i="1" s="1"/>
  <c r="X97" i="1"/>
  <c r="Y97" i="1" s="1"/>
  <c r="X6" i="1"/>
  <c r="Y6" i="1" s="1"/>
  <c r="X5" i="1"/>
  <c r="Y5" i="1" s="1"/>
  <c r="X8" i="1"/>
  <c r="Y8" i="1" s="1"/>
  <c r="X84" i="1"/>
  <c r="Y84" i="1" s="1"/>
  <c r="X15" i="1"/>
  <c r="Y15" i="1" s="1"/>
  <c r="X13" i="1"/>
  <c r="Y13" i="1" s="1"/>
  <c r="X77" i="1"/>
  <c r="Y77" i="1" s="1"/>
  <c r="X99" i="1"/>
  <c r="Y99" i="1" s="1"/>
  <c r="X51" i="1"/>
  <c r="Y51" i="1" s="1"/>
  <c r="X63" i="1"/>
  <c r="Y63" i="1" s="1"/>
  <c r="X65" i="1"/>
  <c r="Y65" i="1" s="1"/>
  <c r="X47" i="1"/>
  <c r="Y47" i="1" s="1"/>
  <c r="X102" i="1"/>
  <c r="Y102" i="1" s="1"/>
  <c r="X87" i="1"/>
  <c r="Y87" i="1" s="1"/>
  <c r="X83" i="1"/>
  <c r="Y83" i="1" s="1"/>
  <c r="X85" i="1"/>
  <c r="Y85" i="1" s="1"/>
  <c r="X19" i="1"/>
  <c r="Y19" i="1" s="1"/>
  <c r="X90" i="1"/>
  <c r="Y90" i="1" s="1"/>
  <c r="X91" i="1"/>
  <c r="Y91" i="1" s="1"/>
  <c r="X53" i="1"/>
  <c r="Y53" i="1" s="1"/>
  <c r="X24" i="1"/>
  <c r="Y24" i="1" s="1"/>
  <c r="X22" i="1"/>
  <c r="Y22" i="1" s="1"/>
  <c r="X33" i="1"/>
  <c r="Y33" i="1" s="1"/>
  <c r="X31" i="1"/>
  <c r="Y31" i="1" s="1"/>
  <c r="X29" i="1"/>
  <c r="Y29" i="1" s="1"/>
  <c r="X32" i="1"/>
  <c r="Y32" i="1" s="1"/>
  <c r="X94" i="1"/>
  <c r="Y94" i="1" s="1"/>
  <c r="X60" i="1"/>
  <c r="Y60" i="1" s="1"/>
  <c r="X45" i="1"/>
  <c r="Y45" i="1" s="1"/>
  <c r="X66" i="1"/>
  <c r="Y66" i="1" s="1"/>
  <c r="X59" i="1"/>
  <c r="Y59" i="1" s="1"/>
  <c r="X57" i="1"/>
  <c r="Y57" i="1" s="1"/>
  <c r="X71" i="1"/>
  <c r="Y71" i="1" s="1"/>
  <c r="X67" i="1"/>
  <c r="Y67" i="1" s="1"/>
  <c r="X72" i="1"/>
  <c r="Y72" i="1" s="1"/>
  <c r="X68" i="1"/>
  <c r="Y68" i="1" s="1"/>
  <c r="X74" i="1"/>
  <c r="Y74" i="1" s="1"/>
  <c r="X78" i="1"/>
  <c r="Y78" i="1" s="1"/>
  <c r="X39" i="1"/>
  <c r="Y39" i="1" s="1"/>
  <c r="X36" i="1"/>
  <c r="Y36" i="1" s="1"/>
  <c r="X12" i="1"/>
  <c r="Y12" i="1" s="1"/>
  <c r="X11" i="1"/>
  <c r="Y11" i="1" s="1"/>
  <c r="X7" i="1"/>
  <c r="Y7" i="1" s="1"/>
  <c r="X14" i="1"/>
  <c r="Y14" i="1" s="1"/>
  <c r="X62" i="1"/>
  <c r="Y62" i="1" s="1"/>
  <c r="X10" i="1"/>
  <c r="Y10" i="1" s="1"/>
  <c r="X17" i="1"/>
  <c r="Y17" i="1" s="1"/>
  <c r="X49" i="1"/>
  <c r="Y49" i="1" s="1"/>
  <c r="V38" i="1"/>
  <c r="S38" i="1"/>
  <c r="O38" i="1" l="1"/>
  <c r="P38" i="1" s="1"/>
  <c r="X38" i="1" l="1"/>
  <c r="Y38" i="1" s="1"/>
  <c r="E31" i="2"/>
  <c r="O21" i="2" l="1"/>
  <c r="O17" i="2"/>
  <c r="O22" i="2"/>
  <c r="O18" i="2"/>
  <c r="O16" i="2"/>
  <c r="O23" i="2"/>
  <c r="O19" i="2"/>
  <c r="O24" i="2"/>
  <c r="O20" i="2"/>
  <c r="E32" i="2"/>
</calcChain>
</file>

<file path=xl/sharedStrings.xml><?xml version="1.0" encoding="utf-8"?>
<sst xmlns="http://schemas.openxmlformats.org/spreadsheetml/2006/main" count="338" uniqueCount="258">
  <si>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</si>
  <si>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</si>
  <si>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</si>
  <si>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</si>
  <si>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</si>
  <si>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</si>
  <si>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</si>
  <si>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</si>
  <si>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</si>
  <si>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</si>
  <si>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</si>
  <si>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</si>
  <si>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</si>
  <si>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</si>
  <si>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</si>
  <si>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</si>
  <si>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</si>
  <si>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</si>
  <si>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</si>
  <si>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</si>
  <si>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</si>
  <si>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</si>
  <si>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</si>
  <si>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</si>
  <si>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</si>
  <si>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</si>
  <si>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</si>
  <si>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</si>
  <si>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</si>
  <si>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</si>
  <si>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</si>
  <si>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</si>
  <si>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</si>
  <si>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</si>
  <si>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</si>
  <si>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</si>
  <si>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Score out of 20</t>
  </si>
  <si>
    <t>Project</t>
  </si>
  <si>
    <t>Average score on the exam (mean)   (out of 60)</t>
  </si>
  <si>
    <t>L7</t>
  </si>
  <si>
    <t>L8</t>
  </si>
  <si>
    <t>/30</t>
  </si>
  <si>
    <t>/8</t>
  </si>
  <si>
    <t>/50</t>
  </si>
  <si>
    <t>GORKEM CAGRI</t>
  </si>
  <si>
    <t>CELIK</t>
  </si>
  <si>
    <t>MILYN ARIANA</t>
  </si>
  <si>
    <t>KRAISORN</t>
  </si>
  <si>
    <t>NGUYEN THI XUAN HONG</t>
  </si>
  <si>
    <t>HUE</t>
  </si>
  <si>
    <t>SARANYA</t>
  </si>
  <si>
    <t>SANGUANWONG</t>
  </si>
  <si>
    <t>GRAHAM DEREK</t>
  </si>
  <si>
    <t>POPHAM</t>
  </si>
  <si>
    <t>ARBHASIRI</t>
  </si>
  <si>
    <t>SAMAKPHAN</t>
  </si>
  <si>
    <t>BENEDICT</t>
  </si>
  <si>
    <t>KULKIATIPRAVAT</t>
  </si>
  <si>
    <t>ARISA</t>
  </si>
  <si>
    <t>LADLAKORN</t>
  </si>
  <si>
    <t>SAWETCHAT</t>
  </si>
  <si>
    <t>SINGHALERT</t>
  </si>
  <si>
    <t>VASITTEE</t>
  </si>
  <si>
    <t>KRAILASSUWAN</t>
  </si>
  <si>
    <t>SASITORN</t>
  </si>
  <si>
    <t>URAIRAT</t>
  </si>
  <si>
    <t>RADAPORN</t>
  </si>
  <si>
    <t>SORNCHAIPAISAL</t>
  </si>
  <si>
    <t>THITIPORN</t>
  </si>
  <si>
    <t>SINGHAKUL</t>
  </si>
  <si>
    <t>METHIKA</t>
  </si>
  <si>
    <t>SIRATUNYAPAK</t>
  </si>
  <si>
    <t>PIYANGKUL</t>
  </si>
  <si>
    <t>SURASIHANAT</t>
  </si>
  <si>
    <t>PORNSIRI</t>
  </si>
  <si>
    <t>KLONGKLAW</t>
  </si>
  <si>
    <t>VORAPON</t>
  </si>
  <si>
    <t>MANTHAM</t>
  </si>
  <si>
    <t>SAM</t>
  </si>
  <si>
    <t>PINDER</t>
  </si>
  <si>
    <t>NATCHAYA</t>
  </si>
  <si>
    <t>SIENGCHIN</t>
  </si>
  <si>
    <t>PIERRE-HENRY</t>
  </si>
  <si>
    <t>NICHOLAS</t>
  </si>
  <si>
    <t>JUTHAMAS</t>
  </si>
  <si>
    <t>JORNTHANA</t>
  </si>
  <si>
    <t>PORNPHAN</t>
  </si>
  <si>
    <t>JUNLAR</t>
  </si>
  <si>
    <t>KATTIYA</t>
  </si>
  <si>
    <t>BIRU</t>
  </si>
  <si>
    <t>BHOOM</t>
  </si>
  <si>
    <t>CHOOWONGKOMOL</t>
  </si>
  <si>
    <t>PATTHAMAPORN</t>
  </si>
  <si>
    <t xml:space="preserve">PROMGA </t>
  </si>
  <si>
    <t>YOSITA</t>
  </si>
  <si>
    <t>CHANAKOCH</t>
  </si>
  <si>
    <t>KULLANAT</t>
  </si>
  <si>
    <t>NAPATPURIDACH</t>
  </si>
  <si>
    <t>ANJIMA</t>
  </si>
  <si>
    <t>TANSIRI</t>
  </si>
  <si>
    <t>NAPHATSON</t>
  </si>
  <si>
    <t>PHUMSOK</t>
  </si>
  <si>
    <t>TULL</t>
  </si>
  <si>
    <t>TUPJAN</t>
  </si>
  <si>
    <t>DARIN</t>
  </si>
  <si>
    <t>RATTANARANGSAN</t>
  </si>
  <si>
    <t>NUTCHANAD</t>
  </si>
  <si>
    <t>JAISUKSAI</t>
  </si>
  <si>
    <t>NUTDANAI</t>
  </si>
  <si>
    <t>KAOKANOKSIN</t>
  </si>
  <si>
    <t>PEERADA</t>
  </si>
  <si>
    <t>MADTAHEAD</t>
  </si>
  <si>
    <t>THUSSABEE</t>
  </si>
  <si>
    <t>TUBURAI</t>
  </si>
  <si>
    <t>AMITA</t>
  </si>
  <si>
    <t>KHANTHASIT</t>
  </si>
  <si>
    <t>THITAPORN</t>
  </si>
  <si>
    <t>WONGKLANGSIHAPON</t>
  </si>
  <si>
    <t>PUNYAPORN</t>
  </si>
  <si>
    <t>CHANTAVARALUK</t>
  </si>
  <si>
    <t>WANIDA</t>
  </si>
  <si>
    <t>PORNJANTUEK</t>
  </si>
  <si>
    <t>WARITHA</t>
  </si>
  <si>
    <t>SOONTORNWATEE</t>
  </si>
  <si>
    <t>NICHA</t>
  </si>
  <si>
    <t>TAMTANEE</t>
  </si>
  <si>
    <t>ACHIRAYA</t>
  </si>
  <si>
    <t>SRAKAEW</t>
  </si>
  <si>
    <t>WATCHAREN</t>
  </si>
  <si>
    <t>NUENGCHAMNONG</t>
  </si>
  <si>
    <t>PIMSUPA</t>
  </si>
  <si>
    <t>KAMOLKORN</t>
  </si>
  <si>
    <t>NI-ON</t>
  </si>
  <si>
    <t>SARAWONG</t>
  </si>
  <si>
    <t>TAMOLWAN</t>
  </si>
  <si>
    <t>INSON</t>
  </si>
  <si>
    <t>SASITHORN</t>
  </si>
  <si>
    <t>SRIRATHARA</t>
  </si>
  <si>
    <t>BENJAMAS</t>
  </si>
  <si>
    <t>CHODCHOI</t>
  </si>
  <si>
    <t>KANOKPON</t>
  </si>
  <si>
    <t>KHUMWILAI</t>
  </si>
  <si>
    <t>RONYA</t>
  </si>
  <si>
    <t>WONGKAEWNAWA</t>
  </si>
  <si>
    <t>SUPATTRA</t>
  </si>
  <si>
    <t>KEANSA-ARD</t>
  </si>
  <si>
    <t>PARITA</t>
  </si>
  <si>
    <t>PANNOPPHA</t>
  </si>
  <si>
    <t>CHANICHA</t>
  </si>
  <si>
    <t>PLODKRATHOK</t>
  </si>
  <si>
    <t>PHENTHIYA</t>
  </si>
  <si>
    <t>PENSIRIROJE</t>
  </si>
  <si>
    <t>SUCHANYA</t>
  </si>
  <si>
    <t>PHENGPANGA</t>
  </si>
  <si>
    <t>PAK</t>
  </si>
  <si>
    <t>WANSURIWONG</t>
  </si>
  <si>
    <t>KATNAPA</t>
  </si>
  <si>
    <t>LIMSUKCHOK</t>
  </si>
  <si>
    <t>NONTACHA</t>
  </si>
  <si>
    <t>ASSAWAMAITREE</t>
  </si>
  <si>
    <t>CHATCHAKARN</t>
  </si>
  <si>
    <t>MANEESONG</t>
  </si>
  <si>
    <t>MAYTIKA</t>
  </si>
  <si>
    <t>JAIMUN</t>
  </si>
  <si>
    <t>SIRIPORN</t>
  </si>
  <si>
    <t>VILAI</t>
  </si>
  <si>
    <t>HATHAIKARN</t>
  </si>
  <si>
    <t>GOOLSAWAT</t>
  </si>
  <si>
    <t>SAKSIT</t>
  </si>
  <si>
    <t>BUNRATTANASAYAN</t>
  </si>
  <si>
    <t>IVAN THEODOR</t>
  </si>
  <si>
    <t>THANARAT</t>
  </si>
  <si>
    <t>SAWAT</t>
  </si>
  <si>
    <t xml:space="preserve">CHATSIRI </t>
  </si>
  <si>
    <t>JINTRAKUM</t>
  </si>
  <si>
    <t>NATTHA</t>
  </si>
  <si>
    <t>THAITAIR</t>
  </si>
  <si>
    <t>PATCHARATHIDA</t>
  </si>
  <si>
    <t>TATCHAKRIT</t>
  </si>
  <si>
    <t>MATYAKHAN</t>
  </si>
  <si>
    <t>NATTICHAPAT</t>
  </si>
  <si>
    <t>RONGKAWONG</t>
  </si>
  <si>
    <t>ARAYA</t>
  </si>
  <si>
    <t>KOLLASUTA</t>
  </si>
  <si>
    <t>TREEPET</t>
  </si>
  <si>
    <t>PENNGAMDEE</t>
  </si>
  <si>
    <t>SUKITA</t>
  </si>
  <si>
    <t>PROMKONG</t>
  </si>
  <si>
    <t>SILA</t>
  </si>
  <si>
    <t>SAENGIN</t>
  </si>
  <si>
    <t>ANUWAT</t>
  </si>
  <si>
    <t>KANHAKRANCHANA</t>
  </si>
  <si>
    <t>NAPHATSUPHAKHAYA</t>
  </si>
  <si>
    <t>TANGKITIMASAK</t>
  </si>
  <si>
    <t>THUAMSOMBOON</t>
  </si>
  <si>
    <t>NARUEMON</t>
  </si>
  <si>
    <t>PIKULKAO</t>
  </si>
  <si>
    <t>VILNA DAWN</t>
  </si>
  <si>
    <t>VILLANUEVA</t>
  </si>
  <si>
    <t>AITTHIPHOL</t>
  </si>
  <si>
    <t>KAMOLSATIAN</t>
  </si>
  <si>
    <t>BENYADA</t>
  </si>
  <si>
    <t>MUANGPUTTA</t>
  </si>
  <si>
    <t>PANATYA</t>
  </si>
  <si>
    <t>SRITABUT</t>
  </si>
  <si>
    <t>SUJARIYA</t>
  </si>
  <si>
    <t>THAMMACHOM</t>
  </si>
  <si>
    <t>POOMPUANG</t>
  </si>
  <si>
    <t>CARY</t>
  </si>
  <si>
    <t>KANNIKA</t>
  </si>
  <si>
    <t>BOONNAK</t>
  </si>
  <si>
    <t>BODEE</t>
  </si>
  <si>
    <t>LEGNELL</t>
  </si>
  <si>
    <t>WONGSATHORN</t>
  </si>
  <si>
    <t>NAKNOI</t>
  </si>
  <si>
    <t xml:space="preserve">WITSAWAWIT </t>
  </si>
  <si>
    <t>ROTJANACHATPONG</t>
  </si>
  <si>
    <t>NATCHIMA</t>
  </si>
  <si>
    <t>ASAKATI</t>
  </si>
  <si>
    <t>NINNA</t>
  </si>
  <si>
    <t>CHAISAWAS</t>
  </si>
  <si>
    <t>PHURIDEJ</t>
  </si>
  <si>
    <t>TANASET</t>
  </si>
  <si>
    <t>ATHITAYA</t>
  </si>
  <si>
    <t>SORATHIWA</t>
  </si>
  <si>
    <t>MARIA MERCY</t>
  </si>
  <si>
    <t>QUERIJERO</t>
  </si>
  <si>
    <t>ARPHATSARA</t>
  </si>
  <si>
    <t>WATTANANUPONG</t>
  </si>
  <si>
    <t>KITTIPHONG</t>
  </si>
  <si>
    <t>SOMWANG</t>
  </si>
  <si>
    <t>CHADCHANOK</t>
  </si>
  <si>
    <t>PHETPARN</t>
  </si>
  <si>
    <t>ILYAS</t>
  </si>
  <si>
    <t>ARTE</t>
  </si>
  <si>
    <t>THANISA</t>
  </si>
  <si>
    <t>PREECHATHAMARUCH</t>
  </si>
  <si>
    <t>DUANGKAMON</t>
  </si>
  <si>
    <t>MUANGROD</t>
  </si>
  <si>
    <t>JIRAKIT</t>
  </si>
  <si>
    <t>SORN-NGAI</t>
  </si>
  <si>
    <t>TATCHADAPORN</t>
  </si>
  <si>
    <t>KHUMDANG</t>
  </si>
  <si>
    <t>/25</t>
  </si>
  <si>
    <t>Incredible piece of work. Very creative and a lot of effort A++</t>
  </si>
  <si>
    <t>Another remarkable project. I have never been presented literature in the form of a living tree before!</t>
  </si>
  <si>
    <t>Creatively brilliant</t>
  </si>
  <si>
    <t>Really nicely done, beautifully presented</t>
  </si>
  <si>
    <t>Stunningly beautiful piece of work. Truly beautiful</t>
  </si>
  <si>
    <t>Incredible work. Well done.</t>
  </si>
  <si>
    <t>Brilliant work. Well done.</t>
  </si>
  <si>
    <t>Really creative again. Left a lasting impression.</t>
  </si>
  <si>
    <t>A beautifully designed Japanese style folder, with some nice details inside</t>
  </si>
  <si>
    <t>A good effort, nicely made and a nice summary inside</t>
  </si>
  <si>
    <t>Good try</t>
  </si>
  <si>
    <t>DROPPED</t>
  </si>
  <si>
    <t>Spellbindingly good piece of work. Great effort all round, done with great humour A++</t>
  </si>
  <si>
    <t>A lot of effort, very creative. Well done 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</si>
</sst>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6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1" fillId="11" borderId="2" xfId="0" applyFont="1" applyFill="1" applyBorder="1" applyAlignment="1">
      <alignment horizontal="center"/>
    </xf>
    <xf numFmtId="164" fontId="12" fillId="9" borderId="2" xfId="0" applyNumberFormat="1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7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9239057668398911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736034513905137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33</c:v>
                </c:pt>
                <c:pt idx="1">
                  <c:v>15</c:v>
                </c:pt>
                <c:pt idx="2">
                  <c:v>21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929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108</xdr:row>
      <xdr:rowOff>8955</xdr:rowOff>
    </xdr:from>
    <xdr:to>
      <xdr:col>4</xdr:col>
      <xdr:colOff>24993</xdr:colOff>
      <xdr:row>111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 3705 Romantic English (2016)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8"/>
  <sheetViews>
    <sheetView tabSelected="1" topLeftCell="B1" workbookViewId="0">
      <pane xSplit="5" topLeftCell="N1" activePane="topRight" state="frozen"/>
      <selection activeCell="B1" sqref="B1"/>
      <selection pane="topRight" activeCell="Z41" sqref="Z41:Z48"/>
    </sheetView>
  </sheetViews>
  <sheetFormatPr defaultRowHeight="15" x14ac:dyDescent="0.25"/>
  <cols>
    <col min="1" max="1" width="4.5703125" style="1" customWidth="1"/>
    <col min="2" max="2" width="7.140625" style="3" bestFit="1" customWidth="1"/>
    <col min="3" max="3" width="1.42578125" style="3" hidden="1" customWidth="1"/>
    <col min="4" max="4" width="14.85546875" style="3" customWidth="1"/>
    <col min="5" max="5" width="24.5703125" style="1" customWidth="1"/>
    <col min="6" max="6" width="25.5703125" style="1" bestFit="1" customWidth="1"/>
    <col min="7" max="14" width="4.42578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15.140625" bestFit="1" customWidth="1"/>
    <col min="19" max="19" width="11.5703125" customWidth="1"/>
    <col min="20" max="20" width="1.7109375" customWidth="1"/>
    <col min="21" max="21" width="6.85546875" style="1" customWidth="1"/>
    <col min="22" max="22" width="8.5703125" style="1" customWidth="1"/>
    <col min="23" max="23" width="3.5703125" style="1" customWidth="1"/>
    <col min="24" max="24" width="13" style="1" bestFit="1" customWidth="1"/>
    <col min="25" max="25" width="15.28515625" style="1" bestFit="1" customWidth="1"/>
    <col min="26" max="26" width="94.28515625" style="1" bestFit="1" customWidth="1"/>
    <col min="27" max="27" width="7.85546875" style="1" bestFit="1" customWidth="1"/>
    <col min="28" max="28" width="18.28515625" style="1" customWidth="1"/>
    <col min="29" max="29" width="34" style="1" customWidth="1"/>
    <col min="30" max="30" width="17.5703125" style="1" customWidth="1"/>
    <col min="31" max="37" width="9.140625" style="1"/>
    <col min="38" max="38" width="6.85546875" style="1" customWidth="1"/>
    <col min="39" max="16384" width="9.140625" style="1"/>
  </cols>
  <sheetData>
    <row r="2" spans="1:26" ht="18.75" x14ac:dyDescent="0.3">
      <c r="A2" s="16" t="s">
        <v>0</v>
      </c>
      <c r="B2" s="17" t="s">
        <v>1</v>
      </c>
      <c r="C2" s="17" t="s">
        <v>32</v>
      </c>
      <c r="D2" s="17" t="s">
        <v>35</v>
      </c>
      <c r="E2" s="17" t="s">
        <v>2</v>
      </c>
      <c r="F2" s="18" t="s">
        <v>3</v>
      </c>
      <c r="G2" s="32" t="s">
        <v>4</v>
      </c>
      <c r="H2" s="12"/>
      <c r="I2" s="12"/>
      <c r="J2" s="12"/>
      <c r="K2" s="12"/>
      <c r="L2" s="12"/>
      <c r="M2" s="12"/>
      <c r="N2" s="12"/>
      <c r="O2" s="12"/>
      <c r="P2" s="13"/>
      <c r="R2" s="56" t="s">
        <v>37</v>
      </c>
      <c r="S2" s="53"/>
      <c r="U2" s="52" t="s">
        <v>5</v>
      </c>
      <c r="V2" s="53"/>
      <c r="W2" s="4"/>
      <c r="X2" s="54" t="s">
        <v>6</v>
      </c>
      <c r="Y2" s="53"/>
    </row>
    <row r="3" spans="1:26" ht="23.25" x14ac:dyDescent="0.5">
      <c r="A3" s="19"/>
      <c r="B3" s="20"/>
      <c r="C3" s="20"/>
      <c r="D3" s="20"/>
      <c r="E3" s="21"/>
      <c r="F3" s="22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39</v>
      </c>
      <c r="N3" s="5" t="s">
        <v>40</v>
      </c>
      <c r="O3" s="39" t="s">
        <v>25</v>
      </c>
      <c r="P3" s="36" t="s">
        <v>26</v>
      </c>
      <c r="R3" s="46" t="s">
        <v>36</v>
      </c>
      <c r="S3" s="37" t="s">
        <v>30</v>
      </c>
      <c r="U3" s="42" t="s">
        <v>33</v>
      </c>
      <c r="V3" s="38" t="s">
        <v>13</v>
      </c>
      <c r="W3" s="6"/>
      <c r="X3" s="33" t="s">
        <v>6</v>
      </c>
      <c r="Y3" s="33" t="s">
        <v>14</v>
      </c>
    </row>
    <row r="4" spans="1:26" x14ac:dyDescent="0.25">
      <c r="O4" s="3" t="s">
        <v>42</v>
      </c>
      <c r="P4" s="3" t="s">
        <v>34</v>
      </c>
      <c r="R4" s="15" t="s">
        <v>34</v>
      </c>
      <c r="S4" s="15" t="s">
        <v>41</v>
      </c>
      <c r="U4" s="3" t="s">
        <v>243</v>
      </c>
      <c r="V4" s="3" t="s">
        <v>43</v>
      </c>
      <c r="X4" s="3" t="s">
        <v>15</v>
      </c>
    </row>
    <row r="5" spans="1:26" x14ac:dyDescent="0.25">
      <c r="B5" s="43">
        <v>1</v>
      </c>
      <c r="C5" s="43"/>
      <c r="D5" s="43">
        <v>5653020254</v>
      </c>
      <c r="E5" s="44" t="s">
        <v>68</v>
      </c>
      <c r="F5" s="45" t="s">
        <v>69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7">
        <f t="shared" ref="O5:O36" si="0">SUM(G5:N5)</f>
        <v>8</v>
      </c>
      <c r="P5" s="35">
        <f t="shared" ref="P5:P36" si="1">O5/8*20</f>
        <v>20</v>
      </c>
      <c r="Q5" s="34"/>
      <c r="R5" s="9">
        <v>20</v>
      </c>
      <c r="S5" s="47">
        <f t="shared" ref="S5:S36" si="2">R5/2*3</f>
        <v>30</v>
      </c>
      <c r="T5" s="8"/>
      <c r="U5" s="9">
        <v>23</v>
      </c>
      <c r="V5" s="35">
        <f t="shared" ref="V5:V36" si="3">U5*2</f>
        <v>46</v>
      </c>
      <c r="W5" s="10"/>
      <c r="X5" s="40">
        <f t="shared" ref="X5:X36" si="4">P5+V5+S5</f>
        <v>96</v>
      </c>
      <c r="Y5" s="41" t="str">
        <f t="shared" ref="Y5:Y36" si="5">IF(X5&gt;=79.5,"A",IF(X5&gt;=74.5,"B+",IF(X5&gt;=69.5,"B",IF(X5&gt;=64.5,"C+",IF(X5&gt;=59.5,"C",IF(X5&gt;=54.5,"D+",IF(X5&gt;=44.5,"D",IF(X5&lt;44.5,"FAIL"))))))))</f>
        <v>A</v>
      </c>
      <c r="Z5" s="1" t="s">
        <v>251</v>
      </c>
    </row>
    <row r="6" spans="1:26" x14ac:dyDescent="0.25">
      <c r="B6" s="43">
        <v>1</v>
      </c>
      <c r="C6" s="43"/>
      <c r="D6" s="43">
        <v>5653020312</v>
      </c>
      <c r="E6" s="44" t="s">
        <v>72</v>
      </c>
      <c r="F6" s="45" t="s">
        <v>73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7">
        <f t="shared" si="0"/>
        <v>8</v>
      </c>
      <c r="P6" s="35">
        <f t="shared" si="1"/>
        <v>20</v>
      </c>
      <c r="Q6" s="34"/>
      <c r="R6" s="9">
        <v>20</v>
      </c>
      <c r="S6" s="47">
        <f t="shared" si="2"/>
        <v>30</v>
      </c>
      <c r="T6" s="8"/>
      <c r="U6" s="9">
        <v>22</v>
      </c>
      <c r="V6" s="35">
        <f t="shared" si="3"/>
        <v>44</v>
      </c>
      <c r="W6" s="10"/>
      <c r="X6" s="40">
        <f t="shared" si="4"/>
        <v>94</v>
      </c>
      <c r="Y6" s="41" t="str">
        <f t="shared" si="5"/>
        <v>A</v>
      </c>
      <c r="Z6" s="1" t="s">
        <v>251</v>
      </c>
    </row>
    <row r="7" spans="1:26" x14ac:dyDescent="0.25">
      <c r="B7" s="43">
        <v>1</v>
      </c>
      <c r="C7" s="43"/>
      <c r="D7" s="43">
        <v>5653020379</v>
      </c>
      <c r="E7" s="44" t="s">
        <v>66</v>
      </c>
      <c r="F7" s="45" t="s">
        <v>67</v>
      </c>
      <c r="G7" s="2">
        <v>1</v>
      </c>
      <c r="H7" s="2">
        <v>1</v>
      </c>
      <c r="I7" s="2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7">
        <f t="shared" si="0"/>
        <v>8</v>
      </c>
      <c r="P7" s="35">
        <f t="shared" si="1"/>
        <v>20</v>
      </c>
      <c r="Q7" s="34"/>
      <c r="R7" s="9">
        <v>20</v>
      </c>
      <c r="S7" s="47">
        <f t="shared" si="2"/>
        <v>30</v>
      </c>
      <c r="T7" s="8"/>
      <c r="U7" s="9">
        <v>21</v>
      </c>
      <c r="V7" s="35">
        <f t="shared" si="3"/>
        <v>42</v>
      </c>
      <c r="W7" s="10"/>
      <c r="X7" s="40">
        <f t="shared" si="4"/>
        <v>92</v>
      </c>
      <c r="Y7" s="41" t="str">
        <f t="shared" si="5"/>
        <v>A</v>
      </c>
      <c r="Z7" s="1" t="s">
        <v>251</v>
      </c>
    </row>
    <row r="8" spans="1:26" x14ac:dyDescent="0.25">
      <c r="B8" s="43">
        <v>1</v>
      </c>
      <c r="C8" s="43"/>
      <c r="D8" s="43">
        <v>5653020395</v>
      </c>
      <c r="E8" s="44" t="s">
        <v>64</v>
      </c>
      <c r="F8" s="45" t="s">
        <v>65</v>
      </c>
      <c r="G8" s="2">
        <v>1</v>
      </c>
      <c r="H8" s="2">
        <v>1</v>
      </c>
      <c r="I8" s="2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7">
        <f t="shared" si="0"/>
        <v>8</v>
      </c>
      <c r="P8" s="35">
        <f t="shared" si="1"/>
        <v>20</v>
      </c>
      <c r="Q8" s="34"/>
      <c r="R8" s="9">
        <v>20</v>
      </c>
      <c r="S8" s="47">
        <f t="shared" si="2"/>
        <v>30</v>
      </c>
      <c r="T8" s="8"/>
      <c r="U8" s="9">
        <v>15</v>
      </c>
      <c r="V8" s="35">
        <f t="shared" si="3"/>
        <v>30</v>
      </c>
      <c r="W8" s="10"/>
      <c r="X8" s="40">
        <f t="shared" si="4"/>
        <v>80</v>
      </c>
      <c r="Y8" s="41" t="str">
        <f t="shared" si="5"/>
        <v>A</v>
      </c>
      <c r="Z8" s="1" t="s">
        <v>251</v>
      </c>
    </row>
    <row r="9" spans="1:26" x14ac:dyDescent="0.25">
      <c r="B9" s="43">
        <v>1</v>
      </c>
      <c r="C9" s="43"/>
      <c r="D9" s="43">
        <v>5653020353</v>
      </c>
      <c r="E9" s="44" t="s">
        <v>108</v>
      </c>
      <c r="F9" s="45" t="s">
        <v>109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0.5</v>
      </c>
      <c r="M9" s="11">
        <v>1</v>
      </c>
      <c r="N9" s="11">
        <v>1</v>
      </c>
      <c r="O9" s="7">
        <f t="shared" si="0"/>
        <v>7.5</v>
      </c>
      <c r="P9" s="35">
        <f t="shared" si="1"/>
        <v>18.75</v>
      </c>
      <c r="Q9" s="34"/>
      <c r="R9" s="9">
        <v>20</v>
      </c>
      <c r="S9" s="47">
        <f t="shared" si="2"/>
        <v>30</v>
      </c>
      <c r="T9" s="8"/>
      <c r="U9" s="9">
        <v>14</v>
      </c>
      <c r="V9" s="35">
        <f t="shared" si="3"/>
        <v>28</v>
      </c>
      <c r="W9" s="10"/>
      <c r="X9" s="40">
        <f t="shared" si="4"/>
        <v>76.75</v>
      </c>
      <c r="Y9" s="41" t="str">
        <f t="shared" si="5"/>
        <v>B+</v>
      </c>
      <c r="Z9" s="1" t="s">
        <v>251</v>
      </c>
    </row>
    <row r="10" spans="1:26" x14ac:dyDescent="0.25">
      <c r="B10" s="43">
        <v>1</v>
      </c>
      <c r="C10" s="43"/>
      <c r="D10" s="43">
        <v>5653020486</v>
      </c>
      <c r="E10" s="44" t="s">
        <v>54</v>
      </c>
      <c r="F10" s="45" t="s">
        <v>55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7">
        <f t="shared" si="0"/>
        <v>8</v>
      </c>
      <c r="P10" s="35">
        <f t="shared" si="1"/>
        <v>20</v>
      </c>
      <c r="Q10" s="34"/>
      <c r="R10" s="9">
        <v>20</v>
      </c>
      <c r="S10" s="47">
        <f t="shared" si="2"/>
        <v>30</v>
      </c>
      <c r="T10" s="8"/>
      <c r="U10" s="9">
        <v>13</v>
      </c>
      <c r="V10" s="35">
        <f t="shared" si="3"/>
        <v>26</v>
      </c>
      <c r="W10" s="10"/>
      <c r="X10" s="40">
        <f t="shared" si="4"/>
        <v>76</v>
      </c>
      <c r="Y10" s="41" t="str">
        <f t="shared" si="5"/>
        <v>B+</v>
      </c>
      <c r="Z10" s="1" t="s">
        <v>251</v>
      </c>
    </row>
    <row r="11" spans="1:26" x14ac:dyDescent="0.25">
      <c r="B11" s="43">
        <v>1</v>
      </c>
      <c r="C11" s="43"/>
      <c r="D11" s="43">
        <v>565302005</v>
      </c>
      <c r="E11" s="44" t="s">
        <v>70</v>
      </c>
      <c r="F11" s="45" t="s">
        <v>71</v>
      </c>
      <c r="G11" s="2">
        <v>1</v>
      </c>
      <c r="H11" s="2">
        <v>1</v>
      </c>
      <c r="I11" s="2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7">
        <f t="shared" si="0"/>
        <v>8</v>
      </c>
      <c r="P11" s="35">
        <f t="shared" si="1"/>
        <v>20</v>
      </c>
      <c r="Q11" s="34"/>
      <c r="R11" s="9">
        <v>20</v>
      </c>
      <c r="S11" s="47">
        <f t="shared" si="2"/>
        <v>30</v>
      </c>
      <c r="T11" s="8"/>
      <c r="U11" s="9">
        <v>12</v>
      </c>
      <c r="V11" s="35">
        <f t="shared" si="3"/>
        <v>24</v>
      </c>
      <c r="W11" s="10"/>
      <c r="X11" s="40">
        <f t="shared" si="4"/>
        <v>74</v>
      </c>
      <c r="Y11" s="41" t="str">
        <f t="shared" si="5"/>
        <v>B</v>
      </c>
      <c r="Z11" s="1" t="s">
        <v>251</v>
      </c>
    </row>
    <row r="12" spans="1:26" x14ac:dyDescent="0.25">
      <c r="B12" s="43">
        <v>1</v>
      </c>
      <c r="C12" s="43"/>
      <c r="D12" s="43">
        <v>5653020627</v>
      </c>
      <c r="E12" s="44" t="s">
        <v>74</v>
      </c>
      <c r="F12" s="45" t="s">
        <v>75</v>
      </c>
      <c r="G12" s="2">
        <v>1</v>
      </c>
      <c r="H12" s="2">
        <v>1</v>
      </c>
      <c r="I12" s="2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7">
        <f t="shared" si="0"/>
        <v>8</v>
      </c>
      <c r="P12" s="35">
        <f t="shared" si="1"/>
        <v>20</v>
      </c>
      <c r="Q12" s="34"/>
      <c r="R12" s="9">
        <v>20</v>
      </c>
      <c r="S12" s="47">
        <f t="shared" si="2"/>
        <v>30</v>
      </c>
      <c r="T12" s="8"/>
      <c r="U12" s="9">
        <v>11</v>
      </c>
      <c r="V12" s="35">
        <f t="shared" si="3"/>
        <v>22</v>
      </c>
      <c r="W12" s="10"/>
      <c r="X12" s="40">
        <f t="shared" si="4"/>
        <v>72</v>
      </c>
      <c r="Y12" s="41" t="str">
        <f t="shared" si="5"/>
        <v>B</v>
      </c>
      <c r="Z12" s="1" t="s">
        <v>251</v>
      </c>
    </row>
    <row r="13" spans="1:26" x14ac:dyDescent="0.25">
      <c r="B13" s="48">
        <v>2</v>
      </c>
      <c r="C13" s="48"/>
      <c r="D13" s="48">
        <v>5653020676</v>
      </c>
      <c r="E13" s="49" t="s">
        <v>52</v>
      </c>
      <c r="F13" s="50" t="s">
        <v>53</v>
      </c>
      <c r="G13" s="2">
        <v>1</v>
      </c>
      <c r="H13" s="2">
        <v>1</v>
      </c>
      <c r="I13" s="2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7">
        <f t="shared" si="0"/>
        <v>8</v>
      </c>
      <c r="P13" s="35">
        <f t="shared" si="1"/>
        <v>20</v>
      </c>
      <c r="Q13" s="34"/>
      <c r="R13" s="9">
        <v>20</v>
      </c>
      <c r="S13" s="47">
        <f t="shared" si="2"/>
        <v>30</v>
      </c>
      <c r="T13" s="8"/>
      <c r="U13" s="9">
        <v>25</v>
      </c>
      <c r="V13" s="35">
        <f t="shared" si="3"/>
        <v>50</v>
      </c>
      <c r="W13" s="10"/>
      <c r="X13" s="40">
        <f t="shared" si="4"/>
        <v>100</v>
      </c>
      <c r="Y13" s="41" t="str">
        <f t="shared" si="5"/>
        <v>A</v>
      </c>
      <c r="Z13" s="1" t="s">
        <v>245</v>
      </c>
    </row>
    <row r="14" spans="1:26" x14ac:dyDescent="0.25">
      <c r="B14" s="48">
        <v>2</v>
      </c>
      <c r="C14" s="48"/>
      <c r="D14" s="48">
        <v>5753020360</v>
      </c>
      <c r="E14" s="49" t="s">
        <v>62</v>
      </c>
      <c r="F14" s="50" t="s">
        <v>63</v>
      </c>
      <c r="G14" s="2">
        <v>1</v>
      </c>
      <c r="H14" s="2">
        <v>0.5</v>
      </c>
      <c r="I14" s="2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7">
        <f t="shared" si="0"/>
        <v>7.5</v>
      </c>
      <c r="P14" s="35">
        <f t="shared" si="1"/>
        <v>18.75</v>
      </c>
      <c r="Q14" s="34"/>
      <c r="R14" s="9">
        <v>20</v>
      </c>
      <c r="S14" s="47">
        <f t="shared" si="2"/>
        <v>30</v>
      </c>
      <c r="T14" s="8"/>
      <c r="U14" s="9">
        <v>21</v>
      </c>
      <c r="V14" s="35">
        <f t="shared" si="3"/>
        <v>42</v>
      </c>
      <c r="W14" s="10"/>
      <c r="X14" s="40">
        <f t="shared" si="4"/>
        <v>90.75</v>
      </c>
      <c r="Y14" s="41" t="str">
        <f t="shared" si="5"/>
        <v>A</v>
      </c>
      <c r="Z14" s="1" t="s">
        <v>245</v>
      </c>
    </row>
    <row r="15" spans="1:26" x14ac:dyDescent="0.25">
      <c r="B15" s="48">
        <v>2</v>
      </c>
      <c r="C15" s="48"/>
      <c r="D15" s="48">
        <v>5653020460</v>
      </c>
      <c r="E15" s="49" t="s">
        <v>56</v>
      </c>
      <c r="F15" s="50" t="s">
        <v>57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7">
        <f t="shared" si="0"/>
        <v>8</v>
      </c>
      <c r="P15" s="35">
        <f t="shared" si="1"/>
        <v>20</v>
      </c>
      <c r="Q15" s="34"/>
      <c r="R15" s="9">
        <v>20</v>
      </c>
      <c r="S15" s="47">
        <f t="shared" si="2"/>
        <v>30</v>
      </c>
      <c r="T15" s="8"/>
      <c r="U15" s="9">
        <v>18</v>
      </c>
      <c r="V15" s="35">
        <f t="shared" si="3"/>
        <v>36</v>
      </c>
      <c r="W15" s="10"/>
      <c r="X15" s="40">
        <f t="shared" si="4"/>
        <v>86</v>
      </c>
      <c r="Y15" s="41" t="str">
        <f t="shared" si="5"/>
        <v>A</v>
      </c>
      <c r="Z15" s="1" t="s">
        <v>245</v>
      </c>
    </row>
    <row r="16" spans="1:26" x14ac:dyDescent="0.25">
      <c r="B16" s="48">
        <v>2</v>
      </c>
      <c r="C16" s="48"/>
      <c r="D16" s="48">
        <v>5653020551</v>
      </c>
      <c r="E16" s="49" t="s">
        <v>48</v>
      </c>
      <c r="F16" s="50" t="s">
        <v>49</v>
      </c>
      <c r="G16" s="2">
        <v>1</v>
      </c>
      <c r="H16" s="2">
        <v>1</v>
      </c>
      <c r="I16" s="2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7">
        <f t="shared" si="0"/>
        <v>8</v>
      </c>
      <c r="P16" s="35">
        <f t="shared" si="1"/>
        <v>20</v>
      </c>
      <c r="Q16" s="34"/>
      <c r="R16" s="9">
        <v>20</v>
      </c>
      <c r="S16" s="47">
        <f t="shared" si="2"/>
        <v>30</v>
      </c>
      <c r="T16" s="8"/>
      <c r="U16" s="9">
        <v>17</v>
      </c>
      <c r="V16" s="35">
        <f t="shared" si="3"/>
        <v>34</v>
      </c>
      <c r="W16" s="10"/>
      <c r="X16" s="40">
        <f t="shared" si="4"/>
        <v>84</v>
      </c>
      <c r="Y16" s="41" t="str">
        <f t="shared" si="5"/>
        <v>A</v>
      </c>
      <c r="Z16" s="1" t="s">
        <v>245</v>
      </c>
    </row>
    <row r="17" spans="2:26" x14ac:dyDescent="0.25">
      <c r="B17" s="48">
        <v>2</v>
      </c>
      <c r="C17" s="48"/>
      <c r="D17" s="48">
        <v>5653020429</v>
      </c>
      <c r="E17" s="49" t="s">
        <v>50</v>
      </c>
      <c r="F17" s="50" t="s">
        <v>51</v>
      </c>
      <c r="G17" s="2">
        <v>1</v>
      </c>
      <c r="H17" s="2">
        <v>1</v>
      </c>
      <c r="I17" s="2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7">
        <f t="shared" si="0"/>
        <v>8</v>
      </c>
      <c r="P17" s="35">
        <f t="shared" si="1"/>
        <v>20</v>
      </c>
      <c r="Q17" s="34"/>
      <c r="R17" s="9">
        <v>20</v>
      </c>
      <c r="S17" s="47">
        <f t="shared" si="2"/>
        <v>30</v>
      </c>
      <c r="T17" s="8"/>
      <c r="U17" s="9">
        <v>17</v>
      </c>
      <c r="V17" s="35">
        <f t="shared" si="3"/>
        <v>34</v>
      </c>
      <c r="W17" s="10"/>
      <c r="X17" s="40">
        <f t="shared" si="4"/>
        <v>84</v>
      </c>
      <c r="Y17" s="41" t="str">
        <f t="shared" si="5"/>
        <v>A</v>
      </c>
      <c r="Z17" s="1" t="s">
        <v>245</v>
      </c>
    </row>
    <row r="18" spans="2:26" x14ac:dyDescent="0.25">
      <c r="B18" s="48">
        <v>2</v>
      </c>
      <c r="C18" s="48"/>
      <c r="D18" s="48">
        <v>5653520121</v>
      </c>
      <c r="E18" s="49" t="s">
        <v>166</v>
      </c>
      <c r="F18" s="50" t="s">
        <v>167</v>
      </c>
      <c r="G18" s="2">
        <v>1</v>
      </c>
      <c r="H18" s="2">
        <v>1</v>
      </c>
      <c r="I18" s="2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7">
        <f t="shared" si="0"/>
        <v>8</v>
      </c>
      <c r="P18" s="35">
        <f t="shared" si="1"/>
        <v>20</v>
      </c>
      <c r="Q18" s="34"/>
      <c r="R18" s="9">
        <v>20</v>
      </c>
      <c r="S18" s="47">
        <f t="shared" si="2"/>
        <v>30</v>
      </c>
      <c r="T18" s="8"/>
      <c r="U18" s="9">
        <v>14</v>
      </c>
      <c r="V18" s="35">
        <f t="shared" si="3"/>
        <v>28</v>
      </c>
      <c r="W18" s="10"/>
      <c r="X18" s="40">
        <f t="shared" si="4"/>
        <v>78</v>
      </c>
      <c r="Y18" s="41" t="str">
        <f t="shared" si="5"/>
        <v>B+</v>
      </c>
      <c r="Z18" s="1" t="s">
        <v>245</v>
      </c>
    </row>
    <row r="19" spans="2:26" x14ac:dyDescent="0.25">
      <c r="B19" s="48">
        <v>2</v>
      </c>
      <c r="C19" s="48"/>
      <c r="D19" s="48">
        <v>5653520113</v>
      </c>
      <c r="E19" s="49" t="s">
        <v>168</v>
      </c>
      <c r="F19" s="50" t="s">
        <v>169</v>
      </c>
      <c r="G19" s="2">
        <v>1</v>
      </c>
      <c r="H19" s="2">
        <v>0.5</v>
      </c>
      <c r="I19" s="2">
        <v>0.5</v>
      </c>
      <c r="J19" s="11">
        <v>0.5</v>
      </c>
      <c r="K19" s="11">
        <v>0.5</v>
      </c>
      <c r="L19" s="11">
        <v>1</v>
      </c>
      <c r="M19" s="11">
        <v>1</v>
      </c>
      <c r="N19" s="11">
        <v>1</v>
      </c>
      <c r="O19" s="7">
        <f t="shared" si="0"/>
        <v>6</v>
      </c>
      <c r="P19" s="35">
        <f t="shared" si="1"/>
        <v>15</v>
      </c>
      <c r="Q19" s="34"/>
      <c r="R19" s="9">
        <v>20</v>
      </c>
      <c r="S19" s="47">
        <f t="shared" si="2"/>
        <v>30</v>
      </c>
      <c r="T19" s="8"/>
      <c r="U19" s="9">
        <v>14</v>
      </c>
      <c r="V19" s="35">
        <f t="shared" si="3"/>
        <v>28</v>
      </c>
      <c r="W19" s="10"/>
      <c r="X19" s="40">
        <f t="shared" si="4"/>
        <v>73</v>
      </c>
      <c r="Y19" s="41" t="str">
        <f t="shared" si="5"/>
        <v>B</v>
      </c>
      <c r="Z19" s="1" t="s">
        <v>245</v>
      </c>
    </row>
    <row r="20" spans="2:26" x14ac:dyDescent="0.25">
      <c r="B20" s="43">
        <v>3</v>
      </c>
      <c r="C20" s="43"/>
      <c r="D20" s="43">
        <v>5653520089</v>
      </c>
      <c r="E20" s="44" t="s">
        <v>211</v>
      </c>
      <c r="F20" s="45" t="s">
        <v>212</v>
      </c>
      <c r="G20" s="2">
        <v>1</v>
      </c>
      <c r="H20" s="2">
        <v>0.5</v>
      </c>
      <c r="I20" s="2">
        <v>1</v>
      </c>
      <c r="J20" s="11">
        <v>0.5</v>
      </c>
      <c r="K20" s="11">
        <v>0.5</v>
      </c>
      <c r="L20" s="11">
        <v>1</v>
      </c>
      <c r="M20" s="11">
        <v>1</v>
      </c>
      <c r="N20" s="11">
        <v>1</v>
      </c>
      <c r="O20" s="7">
        <f t="shared" si="0"/>
        <v>6.5</v>
      </c>
      <c r="P20" s="35">
        <f t="shared" si="1"/>
        <v>16.25</v>
      </c>
      <c r="Q20" s="34"/>
      <c r="R20" s="9">
        <v>0</v>
      </c>
      <c r="S20" s="47">
        <f t="shared" si="2"/>
        <v>0</v>
      </c>
      <c r="T20" s="8"/>
      <c r="U20" s="9">
        <v>20</v>
      </c>
      <c r="V20" s="35">
        <f t="shared" si="3"/>
        <v>40</v>
      </c>
      <c r="W20" s="10"/>
      <c r="X20" s="40">
        <f t="shared" si="4"/>
        <v>56.25</v>
      </c>
      <c r="Y20" s="41" t="str">
        <f t="shared" si="5"/>
        <v>D+</v>
      </c>
    </row>
    <row r="21" spans="2:26" x14ac:dyDescent="0.25">
      <c r="B21" s="43">
        <v>3</v>
      </c>
      <c r="C21" s="43"/>
      <c r="D21" s="43">
        <v>5653020106</v>
      </c>
      <c r="E21" s="44" t="s">
        <v>221</v>
      </c>
      <c r="F21" s="45" t="s">
        <v>222</v>
      </c>
      <c r="G21" s="2">
        <v>1</v>
      </c>
      <c r="H21" s="2">
        <v>1</v>
      </c>
      <c r="I21" s="2">
        <v>0.5</v>
      </c>
      <c r="J21" s="11">
        <v>1</v>
      </c>
      <c r="K21" s="11">
        <v>0.5</v>
      </c>
      <c r="L21" s="11">
        <v>1</v>
      </c>
      <c r="M21" s="11">
        <v>1</v>
      </c>
      <c r="N21" s="11">
        <v>1</v>
      </c>
      <c r="O21" s="7">
        <f t="shared" si="0"/>
        <v>7</v>
      </c>
      <c r="P21" s="35">
        <f t="shared" si="1"/>
        <v>17.5</v>
      </c>
      <c r="Q21" s="34"/>
      <c r="R21" s="9">
        <v>0</v>
      </c>
      <c r="S21" s="47">
        <f t="shared" si="2"/>
        <v>0</v>
      </c>
      <c r="T21" s="8"/>
      <c r="U21" s="9">
        <v>20</v>
      </c>
      <c r="V21" s="35">
        <f t="shared" si="3"/>
        <v>40</v>
      </c>
      <c r="W21" s="10"/>
      <c r="X21" s="40">
        <f t="shared" si="4"/>
        <v>57.5</v>
      </c>
      <c r="Y21" s="41" t="str">
        <f t="shared" si="5"/>
        <v>D+</v>
      </c>
    </row>
    <row r="22" spans="2:26" x14ac:dyDescent="0.25">
      <c r="B22" s="43">
        <v>3</v>
      </c>
      <c r="C22" s="43"/>
      <c r="D22" s="43">
        <v>5653520139</v>
      </c>
      <c r="E22" s="44" t="s">
        <v>148</v>
      </c>
      <c r="F22" s="45" t="s">
        <v>149</v>
      </c>
      <c r="G22" s="2">
        <v>1</v>
      </c>
      <c r="H22" s="2">
        <v>1</v>
      </c>
      <c r="I22" s="2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7">
        <f t="shared" si="0"/>
        <v>8</v>
      </c>
      <c r="P22" s="35">
        <f t="shared" si="1"/>
        <v>20</v>
      </c>
      <c r="Q22" s="34"/>
      <c r="R22" s="9">
        <v>0</v>
      </c>
      <c r="S22" s="47">
        <f t="shared" si="2"/>
        <v>0</v>
      </c>
      <c r="T22" s="8"/>
      <c r="U22" s="9">
        <v>17</v>
      </c>
      <c r="V22" s="35">
        <f t="shared" si="3"/>
        <v>34</v>
      </c>
      <c r="W22" s="10"/>
      <c r="X22" s="40">
        <f t="shared" si="4"/>
        <v>54</v>
      </c>
      <c r="Y22" s="41" t="str">
        <f t="shared" si="5"/>
        <v>D</v>
      </c>
    </row>
    <row r="23" spans="2:26" x14ac:dyDescent="0.25">
      <c r="B23" s="43">
        <v>3</v>
      </c>
      <c r="C23" s="43"/>
      <c r="D23" s="43">
        <v>5653520105</v>
      </c>
      <c r="E23" s="44" t="s">
        <v>150</v>
      </c>
      <c r="F23" s="45" t="s">
        <v>151</v>
      </c>
      <c r="G23" s="2">
        <v>1</v>
      </c>
      <c r="H23" s="2">
        <v>1</v>
      </c>
      <c r="I23" s="2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7">
        <f t="shared" si="0"/>
        <v>8</v>
      </c>
      <c r="P23" s="35">
        <f t="shared" si="1"/>
        <v>20</v>
      </c>
      <c r="Q23" s="34"/>
      <c r="R23" s="9">
        <v>0</v>
      </c>
      <c r="S23" s="47">
        <f t="shared" si="2"/>
        <v>0</v>
      </c>
      <c r="T23" s="8"/>
      <c r="U23" s="9">
        <v>17</v>
      </c>
      <c r="V23" s="35">
        <f t="shared" si="3"/>
        <v>34</v>
      </c>
      <c r="W23" s="10"/>
      <c r="X23" s="40">
        <f t="shared" si="4"/>
        <v>54</v>
      </c>
      <c r="Y23" s="41" t="str">
        <f t="shared" si="5"/>
        <v>D</v>
      </c>
    </row>
    <row r="24" spans="2:26" x14ac:dyDescent="0.25">
      <c r="B24" s="43">
        <v>3</v>
      </c>
      <c r="C24" s="43"/>
      <c r="D24" s="43">
        <v>5653520204</v>
      </c>
      <c r="E24" s="44" t="s">
        <v>152</v>
      </c>
      <c r="F24" s="45" t="s">
        <v>153</v>
      </c>
      <c r="G24" s="2">
        <v>1</v>
      </c>
      <c r="H24" s="2">
        <v>1</v>
      </c>
      <c r="I24" s="2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7">
        <f t="shared" si="0"/>
        <v>8</v>
      </c>
      <c r="P24" s="35">
        <f t="shared" si="1"/>
        <v>20</v>
      </c>
      <c r="Q24" s="34"/>
      <c r="R24" s="9">
        <v>0</v>
      </c>
      <c r="S24" s="47">
        <f t="shared" si="2"/>
        <v>0</v>
      </c>
      <c r="T24" s="8"/>
      <c r="U24" s="9">
        <v>17</v>
      </c>
      <c r="V24" s="35">
        <f t="shared" si="3"/>
        <v>34</v>
      </c>
      <c r="W24" s="10"/>
      <c r="X24" s="40">
        <f t="shared" si="4"/>
        <v>54</v>
      </c>
      <c r="Y24" s="41" t="str">
        <f t="shared" si="5"/>
        <v>D</v>
      </c>
    </row>
    <row r="25" spans="2:26" x14ac:dyDescent="0.25">
      <c r="B25" s="43">
        <v>3</v>
      </c>
      <c r="C25" s="43"/>
      <c r="D25" s="43">
        <v>5653001080</v>
      </c>
      <c r="E25" s="44" t="s">
        <v>192</v>
      </c>
      <c r="F25" s="45" t="s">
        <v>193</v>
      </c>
      <c r="G25" s="2">
        <v>1</v>
      </c>
      <c r="H25" s="2">
        <v>1</v>
      </c>
      <c r="I25" s="2">
        <v>0.5</v>
      </c>
      <c r="J25" s="11">
        <v>1</v>
      </c>
      <c r="K25" s="11">
        <v>1</v>
      </c>
      <c r="L25" s="11">
        <v>1</v>
      </c>
      <c r="M25" s="11">
        <v>0.5</v>
      </c>
      <c r="N25" s="11">
        <v>1</v>
      </c>
      <c r="O25" s="7">
        <f t="shared" si="0"/>
        <v>7</v>
      </c>
      <c r="P25" s="35">
        <f t="shared" si="1"/>
        <v>17.5</v>
      </c>
      <c r="Q25" s="34"/>
      <c r="R25" s="9">
        <v>0</v>
      </c>
      <c r="S25" s="47">
        <f t="shared" si="2"/>
        <v>0</v>
      </c>
      <c r="T25" s="8"/>
      <c r="U25" s="9">
        <v>17</v>
      </c>
      <c r="V25" s="35">
        <f t="shared" si="3"/>
        <v>34</v>
      </c>
      <c r="W25" s="10"/>
      <c r="X25" s="40">
        <f t="shared" si="4"/>
        <v>51.5</v>
      </c>
      <c r="Y25" s="41" t="str">
        <f t="shared" si="5"/>
        <v>D</v>
      </c>
    </row>
    <row r="26" spans="2:26" x14ac:dyDescent="0.25">
      <c r="B26" s="43">
        <v>3</v>
      </c>
      <c r="C26" s="43"/>
      <c r="D26" s="43">
        <v>5653520188</v>
      </c>
      <c r="E26" s="44" t="s">
        <v>209</v>
      </c>
      <c r="F26" s="45" t="s">
        <v>210</v>
      </c>
      <c r="G26" s="2">
        <v>1</v>
      </c>
      <c r="H26" s="2">
        <v>1</v>
      </c>
      <c r="I26" s="2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7">
        <f t="shared" si="0"/>
        <v>8</v>
      </c>
      <c r="P26" s="35">
        <f t="shared" si="1"/>
        <v>20</v>
      </c>
      <c r="Q26" s="34"/>
      <c r="R26" s="9">
        <v>0</v>
      </c>
      <c r="S26" s="47">
        <f t="shared" si="2"/>
        <v>0</v>
      </c>
      <c r="T26" s="8"/>
      <c r="U26" s="9">
        <v>11</v>
      </c>
      <c r="V26" s="35">
        <f t="shared" si="3"/>
        <v>22</v>
      </c>
      <c r="W26" s="10"/>
      <c r="X26" s="40">
        <f t="shared" si="4"/>
        <v>42</v>
      </c>
      <c r="Y26" s="41" t="str">
        <f t="shared" si="5"/>
        <v>FAIL</v>
      </c>
    </row>
    <row r="27" spans="2:26" x14ac:dyDescent="0.25">
      <c r="B27" s="43">
        <v>3</v>
      </c>
      <c r="C27" s="43"/>
      <c r="D27" s="43">
        <v>5753000214</v>
      </c>
      <c r="E27" s="44" t="s">
        <v>227</v>
      </c>
      <c r="F27" s="45" t="s">
        <v>228</v>
      </c>
      <c r="G27" s="2">
        <v>0</v>
      </c>
      <c r="H27" s="2">
        <v>1</v>
      </c>
      <c r="I27" s="2">
        <v>1</v>
      </c>
      <c r="J27" s="11">
        <v>1</v>
      </c>
      <c r="K27" s="11">
        <v>1</v>
      </c>
      <c r="L27" s="11">
        <v>0</v>
      </c>
      <c r="M27" s="11">
        <v>0.5</v>
      </c>
      <c r="N27" s="11"/>
      <c r="O27" s="7">
        <f t="shared" si="0"/>
        <v>4.5</v>
      </c>
      <c r="P27" s="35">
        <f t="shared" si="1"/>
        <v>11.25</v>
      </c>
      <c r="Q27" s="34"/>
      <c r="R27" s="9">
        <v>0</v>
      </c>
      <c r="S27" s="47">
        <f t="shared" si="2"/>
        <v>0</v>
      </c>
      <c r="T27" s="8"/>
      <c r="U27" s="9"/>
      <c r="V27" s="35">
        <f t="shared" si="3"/>
        <v>0</v>
      </c>
      <c r="W27" s="10"/>
      <c r="X27" s="40">
        <f t="shared" si="4"/>
        <v>11.25</v>
      </c>
      <c r="Y27" s="41" t="str">
        <f t="shared" si="5"/>
        <v>FAIL</v>
      </c>
    </row>
    <row r="28" spans="2:26" x14ac:dyDescent="0.25">
      <c r="B28" s="48">
        <v>4</v>
      </c>
      <c r="C28" s="48"/>
      <c r="D28" s="48">
        <v>5653020031</v>
      </c>
      <c r="E28" s="49" t="s">
        <v>142</v>
      </c>
      <c r="F28" s="50" t="s">
        <v>143</v>
      </c>
      <c r="G28" s="2">
        <v>1</v>
      </c>
      <c r="H28" s="2">
        <v>1</v>
      </c>
      <c r="I28" s="2">
        <v>1</v>
      </c>
      <c r="J28" s="11">
        <v>0</v>
      </c>
      <c r="K28" s="11">
        <v>0.5</v>
      </c>
      <c r="L28" s="11">
        <v>1</v>
      </c>
      <c r="M28" s="11">
        <v>1</v>
      </c>
      <c r="N28" s="11">
        <v>1</v>
      </c>
      <c r="O28" s="7">
        <f t="shared" si="0"/>
        <v>6.5</v>
      </c>
      <c r="P28" s="35">
        <f t="shared" si="1"/>
        <v>16.25</v>
      </c>
      <c r="Q28" s="34"/>
      <c r="R28" s="9">
        <v>20</v>
      </c>
      <c r="S28" s="47">
        <f t="shared" si="2"/>
        <v>30</v>
      </c>
      <c r="T28" s="8"/>
      <c r="U28" s="9">
        <v>21</v>
      </c>
      <c r="V28" s="35">
        <f t="shared" si="3"/>
        <v>42</v>
      </c>
      <c r="W28" s="10"/>
      <c r="X28" s="40">
        <f t="shared" si="4"/>
        <v>88.25</v>
      </c>
      <c r="Y28" s="41" t="str">
        <f t="shared" si="5"/>
        <v>A</v>
      </c>
      <c r="Z28" s="1" t="s">
        <v>247</v>
      </c>
    </row>
    <row r="29" spans="2:26" x14ac:dyDescent="0.25">
      <c r="B29" s="48">
        <v>4</v>
      </c>
      <c r="C29" s="48"/>
      <c r="D29" s="48">
        <v>5653020478</v>
      </c>
      <c r="E29" s="49" t="s">
        <v>136</v>
      </c>
      <c r="F29" s="50" t="s">
        <v>137</v>
      </c>
      <c r="G29" s="2">
        <v>1</v>
      </c>
      <c r="H29" s="2">
        <v>1</v>
      </c>
      <c r="I29" s="2">
        <v>1</v>
      </c>
      <c r="J29" s="11">
        <v>1</v>
      </c>
      <c r="K29" s="11">
        <v>0.5</v>
      </c>
      <c r="L29" s="11">
        <v>1</v>
      </c>
      <c r="M29" s="11">
        <v>0.5</v>
      </c>
      <c r="N29" s="11">
        <v>1</v>
      </c>
      <c r="O29" s="7">
        <f t="shared" si="0"/>
        <v>7</v>
      </c>
      <c r="P29" s="35">
        <f t="shared" si="1"/>
        <v>17.5</v>
      </c>
      <c r="Q29" s="34"/>
      <c r="R29" s="9">
        <v>20</v>
      </c>
      <c r="S29" s="47">
        <f t="shared" si="2"/>
        <v>30</v>
      </c>
      <c r="T29" s="8"/>
      <c r="U29" s="9">
        <v>17</v>
      </c>
      <c r="V29" s="35">
        <f t="shared" si="3"/>
        <v>34</v>
      </c>
      <c r="W29" s="10"/>
      <c r="X29" s="40">
        <f t="shared" si="4"/>
        <v>81.5</v>
      </c>
      <c r="Y29" s="41" t="str">
        <f t="shared" si="5"/>
        <v>A</v>
      </c>
      <c r="Z29" s="1" t="s">
        <v>247</v>
      </c>
    </row>
    <row r="30" spans="2:26" x14ac:dyDescent="0.25">
      <c r="B30" s="48">
        <v>4</v>
      </c>
      <c r="C30" s="48"/>
      <c r="D30" s="48">
        <v>5653020189</v>
      </c>
      <c r="E30" s="49" t="s">
        <v>138</v>
      </c>
      <c r="F30" s="50" t="s">
        <v>139</v>
      </c>
      <c r="G30" s="2">
        <v>1</v>
      </c>
      <c r="H30" s="2">
        <v>1</v>
      </c>
      <c r="I30" s="2">
        <v>1</v>
      </c>
      <c r="J30" s="11">
        <v>1</v>
      </c>
      <c r="K30" s="11">
        <v>0.5</v>
      </c>
      <c r="L30" s="11">
        <v>1</v>
      </c>
      <c r="M30" s="11">
        <v>1</v>
      </c>
      <c r="N30" s="11">
        <v>1</v>
      </c>
      <c r="O30" s="7">
        <f t="shared" si="0"/>
        <v>7.5</v>
      </c>
      <c r="P30" s="35">
        <f t="shared" si="1"/>
        <v>18.75</v>
      </c>
      <c r="Q30" s="34"/>
      <c r="R30" s="9">
        <v>20</v>
      </c>
      <c r="S30" s="47">
        <f t="shared" si="2"/>
        <v>30</v>
      </c>
      <c r="T30" s="8"/>
      <c r="U30" s="9">
        <v>16</v>
      </c>
      <c r="V30" s="35">
        <f t="shared" si="3"/>
        <v>32</v>
      </c>
      <c r="W30" s="10"/>
      <c r="X30" s="40">
        <f t="shared" si="4"/>
        <v>80.75</v>
      </c>
      <c r="Y30" s="41" t="str">
        <f t="shared" si="5"/>
        <v>A</v>
      </c>
      <c r="Z30" s="1" t="s">
        <v>247</v>
      </c>
    </row>
    <row r="31" spans="2:26" x14ac:dyDescent="0.25">
      <c r="B31" s="48">
        <v>4</v>
      </c>
      <c r="C31" s="48"/>
      <c r="D31" s="48">
        <v>5653020023</v>
      </c>
      <c r="E31" s="49" t="s">
        <v>140</v>
      </c>
      <c r="F31" s="50" t="s">
        <v>141</v>
      </c>
      <c r="G31" s="2">
        <v>1</v>
      </c>
      <c r="H31" s="2">
        <v>1</v>
      </c>
      <c r="I31" s="2">
        <v>1</v>
      </c>
      <c r="J31" s="11">
        <v>1</v>
      </c>
      <c r="K31" s="11">
        <v>0.5</v>
      </c>
      <c r="L31" s="11">
        <v>1</v>
      </c>
      <c r="M31" s="11">
        <v>1</v>
      </c>
      <c r="N31" s="11">
        <v>1</v>
      </c>
      <c r="O31" s="7">
        <f t="shared" si="0"/>
        <v>7.5</v>
      </c>
      <c r="P31" s="35">
        <f t="shared" si="1"/>
        <v>18.75</v>
      </c>
      <c r="Q31" s="34"/>
      <c r="R31" s="9">
        <v>20</v>
      </c>
      <c r="S31" s="47">
        <f t="shared" si="2"/>
        <v>30</v>
      </c>
      <c r="T31" s="8"/>
      <c r="U31" s="9">
        <v>16</v>
      </c>
      <c r="V31" s="35">
        <f t="shared" si="3"/>
        <v>32</v>
      </c>
      <c r="W31" s="10"/>
      <c r="X31" s="40">
        <f t="shared" si="4"/>
        <v>80.75</v>
      </c>
      <c r="Y31" s="41" t="str">
        <f t="shared" si="5"/>
        <v>A</v>
      </c>
      <c r="Z31" s="1" t="s">
        <v>247</v>
      </c>
    </row>
    <row r="32" spans="2:26" x14ac:dyDescent="0.25">
      <c r="B32" s="48">
        <v>4</v>
      </c>
      <c r="C32" s="48"/>
      <c r="D32" s="48">
        <v>5653020965</v>
      </c>
      <c r="E32" s="49" t="s">
        <v>132</v>
      </c>
      <c r="F32" s="50" t="s">
        <v>133</v>
      </c>
      <c r="G32" s="2">
        <v>1</v>
      </c>
      <c r="H32" s="2">
        <v>1</v>
      </c>
      <c r="I32" s="2">
        <v>0</v>
      </c>
      <c r="J32" s="11">
        <v>1</v>
      </c>
      <c r="K32" s="11">
        <v>0</v>
      </c>
      <c r="L32" s="11">
        <v>1</v>
      </c>
      <c r="M32" s="11">
        <v>1</v>
      </c>
      <c r="N32" s="11">
        <v>1</v>
      </c>
      <c r="O32" s="7">
        <f t="shared" si="0"/>
        <v>6</v>
      </c>
      <c r="P32" s="35">
        <f t="shared" si="1"/>
        <v>15</v>
      </c>
      <c r="Q32" s="34"/>
      <c r="R32" s="9">
        <v>20</v>
      </c>
      <c r="S32" s="47">
        <f t="shared" si="2"/>
        <v>30</v>
      </c>
      <c r="T32" s="8"/>
      <c r="U32" s="9">
        <v>15</v>
      </c>
      <c r="V32" s="35">
        <f t="shared" si="3"/>
        <v>30</v>
      </c>
      <c r="W32" s="10"/>
      <c r="X32" s="40">
        <f t="shared" si="4"/>
        <v>75</v>
      </c>
      <c r="Y32" s="41" t="str">
        <f t="shared" si="5"/>
        <v>B+</v>
      </c>
      <c r="Z32" s="1" t="s">
        <v>247</v>
      </c>
    </row>
    <row r="33" spans="2:26" x14ac:dyDescent="0.25">
      <c r="B33" s="48">
        <v>4</v>
      </c>
      <c r="C33" s="48"/>
      <c r="D33" s="48">
        <v>5653020221</v>
      </c>
      <c r="E33" s="49" t="s">
        <v>144</v>
      </c>
      <c r="F33" s="50" t="s">
        <v>145</v>
      </c>
      <c r="G33" s="2">
        <v>1</v>
      </c>
      <c r="H33" s="2">
        <v>0.5</v>
      </c>
      <c r="I33" s="2">
        <v>1</v>
      </c>
      <c r="J33" s="11">
        <v>0</v>
      </c>
      <c r="K33" s="11">
        <v>0.5</v>
      </c>
      <c r="L33" s="11">
        <v>1</v>
      </c>
      <c r="M33" s="11">
        <v>0.5</v>
      </c>
      <c r="N33" s="11">
        <v>1</v>
      </c>
      <c r="O33" s="7">
        <f t="shared" si="0"/>
        <v>5.5</v>
      </c>
      <c r="P33" s="35">
        <f t="shared" si="1"/>
        <v>13.75</v>
      </c>
      <c r="Q33" s="34"/>
      <c r="R33" s="9">
        <v>20</v>
      </c>
      <c r="S33" s="47">
        <f t="shared" si="2"/>
        <v>30</v>
      </c>
      <c r="T33" s="8"/>
      <c r="U33" s="9">
        <v>15</v>
      </c>
      <c r="V33" s="35">
        <f t="shared" si="3"/>
        <v>30</v>
      </c>
      <c r="W33" s="10"/>
      <c r="X33" s="40">
        <f t="shared" si="4"/>
        <v>73.75</v>
      </c>
      <c r="Y33" s="41" t="str">
        <f t="shared" si="5"/>
        <v>B</v>
      </c>
      <c r="Z33" s="1" t="s">
        <v>247</v>
      </c>
    </row>
    <row r="34" spans="2:26" x14ac:dyDescent="0.25">
      <c r="B34" s="48">
        <v>4</v>
      </c>
      <c r="C34" s="48"/>
      <c r="D34" s="48">
        <v>5653020064</v>
      </c>
      <c r="E34" s="49" t="s">
        <v>146</v>
      </c>
      <c r="F34" s="50" t="s">
        <v>147</v>
      </c>
      <c r="G34" s="2">
        <v>1</v>
      </c>
      <c r="H34" s="2">
        <v>1</v>
      </c>
      <c r="I34" s="2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7">
        <f t="shared" si="0"/>
        <v>8</v>
      </c>
      <c r="P34" s="35">
        <f t="shared" si="1"/>
        <v>20</v>
      </c>
      <c r="Q34" s="34"/>
      <c r="R34" s="9">
        <v>20</v>
      </c>
      <c r="S34" s="47">
        <f t="shared" si="2"/>
        <v>30</v>
      </c>
      <c r="T34" s="8"/>
      <c r="U34" s="9">
        <v>15</v>
      </c>
      <c r="V34" s="35">
        <f t="shared" si="3"/>
        <v>30</v>
      </c>
      <c r="W34" s="10"/>
      <c r="X34" s="40">
        <f t="shared" si="4"/>
        <v>80</v>
      </c>
      <c r="Y34" s="41" t="str">
        <f t="shared" si="5"/>
        <v>A</v>
      </c>
      <c r="Z34" s="1" t="s">
        <v>247</v>
      </c>
    </row>
    <row r="35" spans="2:26" x14ac:dyDescent="0.25">
      <c r="B35" s="48">
        <v>4</v>
      </c>
      <c r="C35" s="48"/>
      <c r="D35" s="48">
        <v>5653020080</v>
      </c>
      <c r="E35" s="49" t="s">
        <v>134</v>
      </c>
      <c r="F35" s="50" t="s">
        <v>135</v>
      </c>
      <c r="G35" s="2">
        <v>1</v>
      </c>
      <c r="H35" s="2">
        <v>1</v>
      </c>
      <c r="I35" s="2">
        <v>0</v>
      </c>
      <c r="J35" s="11">
        <v>1</v>
      </c>
      <c r="K35" s="11">
        <v>0.5</v>
      </c>
      <c r="L35" s="11">
        <v>1</v>
      </c>
      <c r="M35" s="11">
        <v>1</v>
      </c>
      <c r="N35" s="11">
        <v>1</v>
      </c>
      <c r="O35" s="7">
        <f t="shared" si="0"/>
        <v>6.5</v>
      </c>
      <c r="P35" s="35">
        <f t="shared" si="1"/>
        <v>16.25</v>
      </c>
      <c r="Q35" s="34"/>
      <c r="R35" s="9">
        <v>20</v>
      </c>
      <c r="S35" s="47">
        <f t="shared" si="2"/>
        <v>30</v>
      </c>
      <c r="T35" s="8"/>
      <c r="U35" s="9">
        <v>14</v>
      </c>
      <c r="V35" s="35">
        <f t="shared" si="3"/>
        <v>28</v>
      </c>
      <c r="W35" s="10"/>
      <c r="X35" s="40">
        <f t="shared" si="4"/>
        <v>74.25</v>
      </c>
      <c r="Y35" s="41" t="str">
        <f t="shared" si="5"/>
        <v>B</v>
      </c>
      <c r="Z35" s="1" t="s">
        <v>247</v>
      </c>
    </row>
    <row r="36" spans="2:26" x14ac:dyDescent="0.25">
      <c r="B36" s="43">
        <v>5</v>
      </c>
      <c r="C36" s="43"/>
      <c r="D36" s="43">
        <v>5553010058</v>
      </c>
      <c r="E36" s="44" t="s">
        <v>78</v>
      </c>
      <c r="F36" s="45" t="s">
        <v>79</v>
      </c>
      <c r="G36" s="2">
        <v>1</v>
      </c>
      <c r="H36" s="2">
        <v>1</v>
      </c>
      <c r="I36" s="2">
        <v>0.5</v>
      </c>
      <c r="J36" s="11">
        <v>0.5</v>
      </c>
      <c r="K36" s="11">
        <v>0</v>
      </c>
      <c r="L36" s="11">
        <v>0</v>
      </c>
      <c r="M36" s="11">
        <v>1</v>
      </c>
      <c r="N36" s="11">
        <v>1</v>
      </c>
      <c r="O36" s="7">
        <f t="shared" si="0"/>
        <v>5</v>
      </c>
      <c r="P36" s="35">
        <f t="shared" si="1"/>
        <v>12.5</v>
      </c>
      <c r="Q36" s="34"/>
      <c r="R36" s="9">
        <v>16</v>
      </c>
      <c r="S36" s="47">
        <f t="shared" si="2"/>
        <v>24</v>
      </c>
      <c r="T36" s="8"/>
      <c r="U36" s="9">
        <v>22</v>
      </c>
      <c r="V36" s="35">
        <f t="shared" si="3"/>
        <v>44</v>
      </c>
      <c r="W36" s="10"/>
      <c r="X36" s="40">
        <f t="shared" si="4"/>
        <v>80.5</v>
      </c>
      <c r="Y36" s="41" t="str">
        <f t="shared" si="5"/>
        <v>A</v>
      </c>
      <c r="Z36" s="1" t="s">
        <v>253</v>
      </c>
    </row>
    <row r="37" spans="2:26" x14ac:dyDescent="0.25">
      <c r="B37" s="43">
        <v>5</v>
      </c>
      <c r="C37" s="43"/>
      <c r="D37" s="43">
        <v>5453020157</v>
      </c>
      <c r="E37" s="44" t="s">
        <v>170</v>
      </c>
      <c r="F37" s="45" t="s">
        <v>208</v>
      </c>
      <c r="G37" s="2">
        <v>1</v>
      </c>
      <c r="H37" s="2">
        <v>1</v>
      </c>
      <c r="I37" s="2">
        <v>0.5</v>
      </c>
      <c r="J37" s="11">
        <v>0.5</v>
      </c>
      <c r="K37" s="11">
        <v>0</v>
      </c>
      <c r="L37" s="11">
        <v>0</v>
      </c>
      <c r="M37" s="11">
        <v>0</v>
      </c>
      <c r="N37" s="11">
        <v>1</v>
      </c>
      <c r="O37" s="7">
        <f t="shared" ref="O37:O68" si="6">SUM(G37:N37)</f>
        <v>4</v>
      </c>
      <c r="P37" s="35">
        <f t="shared" ref="P37:P68" si="7">O37/8*20</f>
        <v>10</v>
      </c>
      <c r="Q37" s="34"/>
      <c r="R37" s="9">
        <v>16</v>
      </c>
      <c r="S37" s="47">
        <f t="shared" ref="S37:S68" si="8">R37/2*3</f>
        <v>24</v>
      </c>
      <c r="T37" s="8"/>
      <c r="U37" s="9">
        <v>21</v>
      </c>
      <c r="V37" s="35">
        <f t="shared" ref="V37:V68" si="9">U37*2</f>
        <v>42</v>
      </c>
      <c r="W37" s="10"/>
      <c r="X37" s="40">
        <f t="shared" ref="X37:X68" si="10">P37+V37+S37</f>
        <v>76</v>
      </c>
      <c r="Y37" s="41" t="str">
        <f t="shared" ref="Y37:Y68" si="11">IF(X37&gt;=79.5,"A",IF(X37&gt;=74.5,"B+",IF(X37&gt;=69.5,"B",IF(X37&gt;=64.5,"C+",IF(X37&gt;=59.5,"C",IF(X37&gt;=54.5,"D+",IF(X37&gt;=44.5,"D",IF(X37&lt;44.5,"FAIL"))))))))</f>
        <v>B+</v>
      </c>
      <c r="Z37" s="1" t="s">
        <v>253</v>
      </c>
    </row>
    <row r="38" spans="2:26" x14ac:dyDescent="0.25">
      <c r="B38" s="43">
        <v>5</v>
      </c>
      <c r="C38" s="43"/>
      <c r="D38" s="43">
        <v>5453520263</v>
      </c>
      <c r="E38" s="44" t="s">
        <v>44</v>
      </c>
      <c r="F38" s="45" t="s">
        <v>45</v>
      </c>
      <c r="G38" s="2">
        <v>1</v>
      </c>
      <c r="H38" s="2">
        <v>1</v>
      </c>
      <c r="I38" s="2">
        <v>0</v>
      </c>
      <c r="J38" s="11">
        <v>0</v>
      </c>
      <c r="K38" s="11">
        <v>1</v>
      </c>
      <c r="L38" s="11">
        <v>0.5</v>
      </c>
      <c r="M38" s="2">
        <v>0</v>
      </c>
      <c r="N38" s="11">
        <v>1</v>
      </c>
      <c r="O38" s="7">
        <f t="shared" si="6"/>
        <v>4.5</v>
      </c>
      <c r="P38" s="35">
        <f t="shared" si="7"/>
        <v>11.25</v>
      </c>
      <c r="Q38" s="34"/>
      <c r="R38" s="9">
        <v>16</v>
      </c>
      <c r="S38" s="47">
        <f t="shared" si="8"/>
        <v>24</v>
      </c>
      <c r="T38" s="8"/>
      <c r="U38" s="9">
        <v>18</v>
      </c>
      <c r="V38" s="35">
        <f t="shared" si="9"/>
        <v>36</v>
      </c>
      <c r="W38" s="10"/>
      <c r="X38" s="40">
        <f t="shared" si="10"/>
        <v>71.25</v>
      </c>
      <c r="Y38" s="41" t="str">
        <f t="shared" si="11"/>
        <v>B</v>
      </c>
      <c r="Z38" s="1" t="s">
        <v>253</v>
      </c>
    </row>
    <row r="39" spans="2:26" x14ac:dyDescent="0.25">
      <c r="B39" s="43">
        <v>5</v>
      </c>
      <c r="C39" s="43"/>
      <c r="D39" s="43">
        <v>5653520022</v>
      </c>
      <c r="E39" s="44" t="s">
        <v>82</v>
      </c>
      <c r="F39" s="45" t="s">
        <v>83</v>
      </c>
      <c r="G39" s="2">
        <v>1</v>
      </c>
      <c r="H39" s="2">
        <v>0.5</v>
      </c>
      <c r="I39" s="2">
        <v>1</v>
      </c>
      <c r="J39" s="11">
        <v>1</v>
      </c>
      <c r="K39" s="11">
        <v>1</v>
      </c>
      <c r="L39" s="11">
        <v>0.5</v>
      </c>
      <c r="M39" s="11">
        <v>1</v>
      </c>
      <c r="N39" s="11">
        <v>1</v>
      </c>
      <c r="O39" s="7">
        <f t="shared" si="6"/>
        <v>7</v>
      </c>
      <c r="P39" s="35">
        <f t="shared" si="7"/>
        <v>17.5</v>
      </c>
      <c r="Q39" s="34"/>
      <c r="R39" s="9">
        <v>16</v>
      </c>
      <c r="S39" s="47">
        <f t="shared" si="8"/>
        <v>24</v>
      </c>
      <c r="T39" s="8"/>
      <c r="U39" s="9">
        <v>15</v>
      </c>
      <c r="V39" s="35">
        <f t="shared" si="9"/>
        <v>30</v>
      </c>
      <c r="W39" s="10"/>
      <c r="X39" s="40">
        <f t="shared" si="10"/>
        <v>71.5</v>
      </c>
      <c r="Y39" s="41" t="str">
        <f t="shared" si="11"/>
        <v>B</v>
      </c>
      <c r="Z39" s="1" t="s">
        <v>253</v>
      </c>
    </row>
    <row r="40" spans="2:26" x14ac:dyDescent="0.25">
      <c r="B40" s="43">
        <v>5</v>
      </c>
      <c r="C40" s="43"/>
      <c r="D40" s="43">
        <v>5653020536</v>
      </c>
      <c r="E40" s="44" t="s">
        <v>80</v>
      </c>
      <c r="F40" s="45" t="s">
        <v>81</v>
      </c>
      <c r="G40" s="2">
        <v>1</v>
      </c>
      <c r="H40" s="2">
        <v>0.5</v>
      </c>
      <c r="I40" s="2">
        <v>1</v>
      </c>
      <c r="J40" s="11">
        <v>1</v>
      </c>
      <c r="K40" s="11">
        <v>1</v>
      </c>
      <c r="L40" s="11">
        <v>0.5</v>
      </c>
      <c r="M40" s="11">
        <v>1</v>
      </c>
      <c r="N40" s="11">
        <v>1</v>
      </c>
      <c r="O40" s="7">
        <f t="shared" si="6"/>
        <v>7</v>
      </c>
      <c r="P40" s="35">
        <f t="shared" si="7"/>
        <v>17.5</v>
      </c>
      <c r="Q40" s="34"/>
      <c r="R40" s="9">
        <v>16</v>
      </c>
      <c r="S40" s="47">
        <f t="shared" si="8"/>
        <v>24</v>
      </c>
      <c r="T40" s="8"/>
      <c r="U40" s="9">
        <v>13</v>
      </c>
      <c r="V40" s="35">
        <f t="shared" si="9"/>
        <v>26</v>
      </c>
      <c r="W40" s="10"/>
      <c r="X40" s="40">
        <f t="shared" si="10"/>
        <v>67.5</v>
      </c>
      <c r="Y40" s="41" t="str">
        <f t="shared" si="11"/>
        <v>C+</v>
      </c>
      <c r="Z40" s="1" t="s">
        <v>253</v>
      </c>
    </row>
    <row r="41" spans="2:26" x14ac:dyDescent="0.25">
      <c r="B41" s="48">
        <v>6</v>
      </c>
      <c r="C41" s="48"/>
      <c r="D41" s="48">
        <v>5453020769</v>
      </c>
      <c r="E41" s="49" t="s">
        <v>184</v>
      </c>
      <c r="F41" s="50" t="s">
        <v>185</v>
      </c>
      <c r="G41" s="2">
        <v>1</v>
      </c>
      <c r="H41" s="2">
        <v>1</v>
      </c>
      <c r="I41" s="2">
        <v>1</v>
      </c>
      <c r="J41" s="11">
        <v>0.5</v>
      </c>
      <c r="K41" s="11">
        <v>1</v>
      </c>
      <c r="L41" s="11">
        <v>1</v>
      </c>
      <c r="M41" s="11">
        <v>1</v>
      </c>
      <c r="N41" s="11">
        <v>1</v>
      </c>
      <c r="O41" s="7">
        <f t="shared" si="6"/>
        <v>7.5</v>
      </c>
      <c r="P41" s="35">
        <f t="shared" si="7"/>
        <v>18.75</v>
      </c>
      <c r="Q41" s="34"/>
      <c r="R41" s="9">
        <v>20</v>
      </c>
      <c r="S41" s="47">
        <f t="shared" si="8"/>
        <v>30</v>
      </c>
      <c r="T41" s="8"/>
      <c r="U41" s="9">
        <v>20</v>
      </c>
      <c r="V41" s="35">
        <f t="shared" si="9"/>
        <v>40</v>
      </c>
      <c r="W41" s="10"/>
      <c r="X41" s="40">
        <f t="shared" si="10"/>
        <v>88.75</v>
      </c>
      <c r="Y41" s="41" t="str">
        <f t="shared" si="11"/>
        <v>A</v>
      </c>
      <c r="Z41" s="1" t="s">
        <v>257</v>
      </c>
    </row>
    <row r="42" spans="2:26" x14ac:dyDescent="0.25">
      <c r="B42" s="48">
        <v>6</v>
      </c>
      <c r="C42" s="48"/>
      <c r="D42" s="48"/>
      <c r="E42" s="49" t="s">
        <v>130</v>
      </c>
      <c r="F42" s="50" t="s">
        <v>131</v>
      </c>
      <c r="G42" s="2">
        <v>1</v>
      </c>
      <c r="H42" s="2">
        <v>1</v>
      </c>
      <c r="I42" s="2">
        <v>0.5</v>
      </c>
      <c r="J42" s="11">
        <v>1</v>
      </c>
      <c r="K42" s="11">
        <v>1</v>
      </c>
      <c r="L42" s="11">
        <v>1</v>
      </c>
      <c r="M42" s="11">
        <v>0.5</v>
      </c>
      <c r="N42" s="11">
        <v>1</v>
      </c>
      <c r="O42" s="7">
        <f t="shared" si="6"/>
        <v>7</v>
      </c>
      <c r="P42" s="35">
        <f t="shared" si="7"/>
        <v>17.5</v>
      </c>
      <c r="Q42" s="34"/>
      <c r="R42" s="9">
        <v>20</v>
      </c>
      <c r="S42" s="47">
        <f t="shared" si="8"/>
        <v>30</v>
      </c>
      <c r="T42" s="8"/>
      <c r="U42" s="9">
        <v>16</v>
      </c>
      <c r="V42" s="35">
        <f t="shared" si="9"/>
        <v>32</v>
      </c>
      <c r="W42" s="10"/>
      <c r="X42" s="40">
        <f t="shared" si="10"/>
        <v>79.5</v>
      </c>
      <c r="Y42" s="41" t="str">
        <f t="shared" si="11"/>
        <v>A</v>
      </c>
      <c r="Z42" s="1" t="s">
        <v>257</v>
      </c>
    </row>
    <row r="43" spans="2:26" x14ac:dyDescent="0.25">
      <c r="B43" s="48">
        <v>6</v>
      </c>
      <c r="C43" s="48"/>
      <c r="D43" s="48"/>
      <c r="E43" s="49" t="s">
        <v>231</v>
      </c>
      <c r="F43" s="50" t="s">
        <v>232</v>
      </c>
      <c r="G43" s="2">
        <v>0</v>
      </c>
      <c r="H43" s="2">
        <v>1</v>
      </c>
      <c r="I43" s="2">
        <v>0.5</v>
      </c>
      <c r="J43" s="11">
        <v>1</v>
      </c>
      <c r="K43" s="11">
        <v>0.5</v>
      </c>
      <c r="L43" s="11">
        <v>0.5</v>
      </c>
      <c r="M43" s="11">
        <v>1</v>
      </c>
      <c r="N43" s="11">
        <v>1</v>
      </c>
      <c r="O43" s="7">
        <f t="shared" si="6"/>
        <v>5.5</v>
      </c>
      <c r="P43" s="35">
        <f t="shared" si="7"/>
        <v>13.75</v>
      </c>
      <c r="Q43" s="34"/>
      <c r="R43" s="9">
        <v>20</v>
      </c>
      <c r="S43" s="47">
        <f t="shared" si="8"/>
        <v>30</v>
      </c>
      <c r="T43" s="8"/>
      <c r="U43" s="9">
        <v>14</v>
      </c>
      <c r="V43" s="35">
        <f t="shared" si="9"/>
        <v>28</v>
      </c>
      <c r="W43" s="10"/>
      <c r="X43" s="40">
        <f t="shared" si="10"/>
        <v>71.75</v>
      </c>
      <c r="Y43" s="41" t="str">
        <f t="shared" si="11"/>
        <v>B</v>
      </c>
      <c r="Z43" s="1" t="s">
        <v>257</v>
      </c>
    </row>
    <row r="44" spans="2:26" x14ac:dyDescent="0.25">
      <c r="B44" s="48">
        <v>6</v>
      </c>
      <c r="C44" s="48"/>
      <c r="D44" s="48">
        <v>5753020089</v>
      </c>
      <c r="E44" s="49" t="s">
        <v>120</v>
      </c>
      <c r="F44" s="50" t="s">
        <v>121</v>
      </c>
      <c r="G44" s="2">
        <v>1</v>
      </c>
      <c r="H44" s="2">
        <v>1</v>
      </c>
      <c r="I44" s="2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7">
        <f t="shared" si="6"/>
        <v>8</v>
      </c>
      <c r="P44" s="35">
        <f t="shared" si="7"/>
        <v>20</v>
      </c>
      <c r="Q44" s="34"/>
      <c r="R44" s="9">
        <v>20</v>
      </c>
      <c r="S44" s="47">
        <f t="shared" si="8"/>
        <v>30</v>
      </c>
      <c r="T44" s="8"/>
      <c r="U44" s="9">
        <v>13</v>
      </c>
      <c r="V44" s="35">
        <f t="shared" si="9"/>
        <v>26</v>
      </c>
      <c r="W44" s="10"/>
      <c r="X44" s="40">
        <f t="shared" si="10"/>
        <v>76</v>
      </c>
      <c r="Y44" s="41" t="str">
        <f t="shared" si="11"/>
        <v>B+</v>
      </c>
      <c r="Z44" s="1" t="s">
        <v>257</v>
      </c>
    </row>
    <row r="45" spans="2:26" x14ac:dyDescent="0.25">
      <c r="B45" s="48">
        <v>6</v>
      </c>
      <c r="C45" s="48"/>
      <c r="D45" s="48">
        <v>5453021098</v>
      </c>
      <c r="E45" s="49" t="s">
        <v>122</v>
      </c>
      <c r="F45" s="50" t="s">
        <v>123</v>
      </c>
      <c r="G45" s="2">
        <v>1</v>
      </c>
      <c r="H45" s="2">
        <v>1</v>
      </c>
      <c r="I45" s="2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7">
        <f t="shared" si="6"/>
        <v>8</v>
      </c>
      <c r="P45" s="35">
        <f t="shared" si="7"/>
        <v>20</v>
      </c>
      <c r="Q45" s="34"/>
      <c r="R45" s="9">
        <v>20</v>
      </c>
      <c r="S45" s="47">
        <f t="shared" si="8"/>
        <v>30</v>
      </c>
      <c r="T45" s="8"/>
      <c r="U45" s="9">
        <v>12</v>
      </c>
      <c r="V45" s="35">
        <f t="shared" si="9"/>
        <v>24</v>
      </c>
      <c r="W45" s="10"/>
      <c r="X45" s="40">
        <f t="shared" si="10"/>
        <v>74</v>
      </c>
      <c r="Y45" s="41" t="str">
        <f t="shared" si="11"/>
        <v>B</v>
      </c>
      <c r="Z45" s="1" t="s">
        <v>257</v>
      </c>
    </row>
    <row r="46" spans="2:26" x14ac:dyDescent="0.25">
      <c r="B46" s="48">
        <v>6</v>
      </c>
      <c r="C46" s="48"/>
      <c r="D46" s="48"/>
      <c r="E46" s="49" t="s">
        <v>235</v>
      </c>
      <c r="F46" s="50" t="s">
        <v>236</v>
      </c>
      <c r="G46" s="2">
        <v>0</v>
      </c>
      <c r="H46" s="2">
        <v>1</v>
      </c>
      <c r="I46" s="2">
        <v>0</v>
      </c>
      <c r="J46" s="11">
        <v>0</v>
      </c>
      <c r="K46" s="11">
        <v>0.5</v>
      </c>
      <c r="L46" s="11">
        <v>0</v>
      </c>
      <c r="M46" s="11">
        <v>0.5</v>
      </c>
      <c r="N46" s="11">
        <v>1</v>
      </c>
      <c r="O46" s="7">
        <f t="shared" si="6"/>
        <v>3</v>
      </c>
      <c r="P46" s="35">
        <f t="shared" si="7"/>
        <v>7.5</v>
      </c>
      <c r="Q46" s="34"/>
      <c r="R46" s="9">
        <v>20</v>
      </c>
      <c r="S46" s="47">
        <f t="shared" si="8"/>
        <v>30</v>
      </c>
      <c r="T46" s="8"/>
      <c r="U46" s="9">
        <v>12</v>
      </c>
      <c r="V46" s="35">
        <f t="shared" si="9"/>
        <v>24</v>
      </c>
      <c r="W46" s="10"/>
      <c r="X46" s="40">
        <f t="shared" si="10"/>
        <v>61.5</v>
      </c>
      <c r="Y46" s="41" t="str">
        <f t="shared" si="11"/>
        <v>C</v>
      </c>
      <c r="Z46" s="1" t="s">
        <v>257</v>
      </c>
    </row>
    <row r="47" spans="2:26" x14ac:dyDescent="0.25">
      <c r="B47" s="48">
        <v>6</v>
      </c>
      <c r="C47" s="48"/>
      <c r="D47" s="48">
        <v>5653021039</v>
      </c>
      <c r="E47" s="49" t="s">
        <v>186</v>
      </c>
      <c r="F47" s="50" t="s">
        <v>187</v>
      </c>
      <c r="G47" s="2">
        <v>1</v>
      </c>
      <c r="H47" s="2">
        <v>1</v>
      </c>
      <c r="I47" s="2">
        <v>0</v>
      </c>
      <c r="J47" s="11">
        <v>1</v>
      </c>
      <c r="K47" s="11">
        <v>1</v>
      </c>
      <c r="L47" s="11">
        <v>0</v>
      </c>
      <c r="M47" s="11">
        <v>1</v>
      </c>
      <c r="N47" s="11">
        <v>1</v>
      </c>
      <c r="O47" s="7">
        <f t="shared" si="6"/>
        <v>6</v>
      </c>
      <c r="P47" s="35">
        <f t="shared" si="7"/>
        <v>15</v>
      </c>
      <c r="Q47" s="34"/>
      <c r="R47" s="9">
        <v>20</v>
      </c>
      <c r="S47" s="47">
        <f t="shared" si="8"/>
        <v>30</v>
      </c>
      <c r="T47" s="8"/>
      <c r="U47" s="9">
        <v>10</v>
      </c>
      <c r="V47" s="35">
        <f t="shared" si="9"/>
        <v>20</v>
      </c>
      <c r="W47" s="10"/>
      <c r="X47" s="40">
        <f t="shared" si="10"/>
        <v>65</v>
      </c>
      <c r="Y47" s="41" t="str">
        <f t="shared" si="11"/>
        <v>C+</v>
      </c>
      <c r="Z47" s="1" t="s">
        <v>257</v>
      </c>
    </row>
    <row r="48" spans="2:26" x14ac:dyDescent="0.25">
      <c r="B48" s="48">
        <v>6</v>
      </c>
      <c r="C48" s="48"/>
      <c r="D48" s="48"/>
      <c r="E48" s="49" t="s">
        <v>199</v>
      </c>
      <c r="F48" s="50" t="s">
        <v>200</v>
      </c>
      <c r="G48" s="2">
        <v>1</v>
      </c>
      <c r="H48" s="2">
        <v>0</v>
      </c>
      <c r="I48" s="2">
        <v>0</v>
      </c>
      <c r="J48" s="11">
        <v>1</v>
      </c>
      <c r="K48" s="11">
        <v>0.5</v>
      </c>
      <c r="L48" s="11">
        <v>0.5</v>
      </c>
      <c r="M48" s="11">
        <v>1</v>
      </c>
      <c r="N48" s="11">
        <v>1</v>
      </c>
      <c r="O48" s="7">
        <f t="shared" si="6"/>
        <v>5</v>
      </c>
      <c r="P48" s="35">
        <f t="shared" si="7"/>
        <v>12.5</v>
      </c>
      <c r="Q48" s="34"/>
      <c r="R48" s="9">
        <v>20</v>
      </c>
      <c r="S48" s="47">
        <f t="shared" si="8"/>
        <v>30</v>
      </c>
      <c r="T48" s="8"/>
      <c r="U48" s="9">
        <v>5</v>
      </c>
      <c r="V48" s="35">
        <f t="shared" si="9"/>
        <v>10</v>
      </c>
      <c r="W48" s="10"/>
      <c r="X48" s="40">
        <f t="shared" si="10"/>
        <v>52.5</v>
      </c>
      <c r="Y48" s="41" t="str">
        <f t="shared" si="11"/>
        <v>D</v>
      </c>
      <c r="Z48" s="1" t="s">
        <v>257</v>
      </c>
    </row>
    <row r="49" spans="2:26" x14ac:dyDescent="0.25">
      <c r="B49" s="43">
        <v>7</v>
      </c>
      <c r="C49" s="43"/>
      <c r="D49" s="43">
        <v>5753020477</v>
      </c>
      <c r="E49" s="44" t="s">
        <v>46</v>
      </c>
      <c r="F49" s="45" t="s">
        <v>47</v>
      </c>
      <c r="G49" s="2">
        <v>1</v>
      </c>
      <c r="H49" s="2">
        <v>1</v>
      </c>
      <c r="I49" s="2">
        <v>0.5</v>
      </c>
      <c r="J49" s="11">
        <v>0.5</v>
      </c>
      <c r="K49" s="11">
        <v>0</v>
      </c>
      <c r="L49" s="11">
        <v>0</v>
      </c>
      <c r="M49" s="11">
        <v>1</v>
      </c>
      <c r="N49" s="11">
        <v>1</v>
      </c>
      <c r="O49" s="7">
        <f t="shared" si="6"/>
        <v>5</v>
      </c>
      <c r="P49" s="35">
        <f t="shared" si="7"/>
        <v>12.5</v>
      </c>
      <c r="Q49" s="34"/>
      <c r="R49" s="9">
        <v>13</v>
      </c>
      <c r="S49" s="47">
        <f t="shared" si="8"/>
        <v>19.5</v>
      </c>
      <c r="T49" s="8"/>
      <c r="U49" s="9">
        <v>20</v>
      </c>
      <c r="V49" s="35">
        <f t="shared" si="9"/>
        <v>40</v>
      </c>
      <c r="W49" s="10"/>
      <c r="X49" s="40">
        <f t="shared" si="10"/>
        <v>72</v>
      </c>
      <c r="Y49" s="41" t="str">
        <f t="shared" si="11"/>
        <v>B</v>
      </c>
      <c r="Z49" s="1" t="s">
        <v>254</v>
      </c>
    </row>
    <row r="50" spans="2:26" x14ac:dyDescent="0.25">
      <c r="B50" s="43">
        <v>7</v>
      </c>
      <c r="C50" s="43"/>
      <c r="D50" s="43">
        <v>5653000090</v>
      </c>
      <c r="E50" s="44" t="s">
        <v>152</v>
      </c>
      <c r="F50" s="45" t="s">
        <v>196</v>
      </c>
      <c r="G50" s="2">
        <v>1</v>
      </c>
      <c r="H50" s="2">
        <v>1</v>
      </c>
      <c r="I50" s="2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7">
        <f t="shared" si="6"/>
        <v>8</v>
      </c>
      <c r="P50" s="35">
        <f t="shared" si="7"/>
        <v>20</v>
      </c>
      <c r="Q50" s="34"/>
      <c r="R50" s="9">
        <v>13</v>
      </c>
      <c r="S50" s="47">
        <f t="shared" si="8"/>
        <v>19.5</v>
      </c>
      <c r="T50" s="8"/>
      <c r="U50" s="9">
        <v>20</v>
      </c>
      <c r="V50" s="35">
        <f t="shared" si="9"/>
        <v>40</v>
      </c>
      <c r="W50" s="10"/>
      <c r="X50" s="40">
        <f t="shared" si="10"/>
        <v>79.5</v>
      </c>
      <c r="Y50" s="41" t="str">
        <f t="shared" si="11"/>
        <v>A</v>
      </c>
      <c r="Z50" s="1" t="s">
        <v>254</v>
      </c>
    </row>
    <row r="51" spans="2:26" x14ac:dyDescent="0.25">
      <c r="B51" s="43">
        <v>7</v>
      </c>
      <c r="C51" s="43"/>
      <c r="D51" s="43">
        <v>5753020576</v>
      </c>
      <c r="E51" s="44" t="s">
        <v>197</v>
      </c>
      <c r="F51" s="45" t="s">
        <v>198</v>
      </c>
      <c r="G51" s="2">
        <v>1</v>
      </c>
      <c r="H51" s="2">
        <v>1</v>
      </c>
      <c r="I51" s="2">
        <v>1</v>
      </c>
      <c r="J51" s="11">
        <v>1</v>
      </c>
      <c r="K51" s="11">
        <v>1</v>
      </c>
      <c r="L51" s="11">
        <v>0.5</v>
      </c>
      <c r="M51" s="11">
        <v>1</v>
      </c>
      <c r="N51" s="11">
        <v>1</v>
      </c>
      <c r="O51" s="7">
        <f t="shared" si="6"/>
        <v>7.5</v>
      </c>
      <c r="P51" s="35">
        <f t="shared" si="7"/>
        <v>18.75</v>
      </c>
      <c r="Q51" s="34"/>
      <c r="R51" s="9">
        <v>13</v>
      </c>
      <c r="S51" s="47">
        <f t="shared" si="8"/>
        <v>19.5</v>
      </c>
      <c r="T51" s="8"/>
      <c r="U51" s="9">
        <v>19</v>
      </c>
      <c r="V51" s="35">
        <f t="shared" si="9"/>
        <v>38</v>
      </c>
      <c r="W51" s="10"/>
      <c r="X51" s="40">
        <f t="shared" si="10"/>
        <v>76.25</v>
      </c>
      <c r="Y51" s="41" t="str">
        <f t="shared" si="11"/>
        <v>B+</v>
      </c>
      <c r="Z51" s="1" t="s">
        <v>254</v>
      </c>
    </row>
    <row r="52" spans="2:26" x14ac:dyDescent="0.25">
      <c r="B52" s="43">
        <v>7</v>
      </c>
      <c r="C52" s="43"/>
      <c r="D52" s="43">
        <v>5553520197</v>
      </c>
      <c r="E52" s="44" t="s">
        <v>225</v>
      </c>
      <c r="F52" s="45" t="s">
        <v>226</v>
      </c>
      <c r="G52" s="2">
        <v>0</v>
      </c>
      <c r="H52" s="2">
        <v>1</v>
      </c>
      <c r="I52" s="2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7">
        <f t="shared" si="6"/>
        <v>7</v>
      </c>
      <c r="P52" s="35">
        <f t="shared" si="7"/>
        <v>17.5</v>
      </c>
      <c r="Q52" s="34"/>
      <c r="R52" s="9">
        <v>13</v>
      </c>
      <c r="S52" s="47">
        <f t="shared" si="8"/>
        <v>19.5</v>
      </c>
      <c r="T52" s="8"/>
      <c r="U52" s="9">
        <v>16</v>
      </c>
      <c r="V52" s="35">
        <f t="shared" si="9"/>
        <v>32</v>
      </c>
      <c r="W52" s="10"/>
      <c r="X52" s="40">
        <f t="shared" si="10"/>
        <v>69</v>
      </c>
      <c r="Y52" s="41" t="str">
        <f t="shared" si="11"/>
        <v>C+</v>
      </c>
      <c r="Z52" s="1" t="s">
        <v>254</v>
      </c>
    </row>
    <row r="53" spans="2:26" x14ac:dyDescent="0.25">
      <c r="B53" s="43">
        <v>7</v>
      </c>
      <c r="C53" s="43"/>
      <c r="D53" s="43">
        <v>5653000397</v>
      </c>
      <c r="E53" s="44" t="s">
        <v>156</v>
      </c>
      <c r="F53" s="45" t="s">
        <v>157</v>
      </c>
      <c r="G53" s="2">
        <v>1</v>
      </c>
      <c r="H53" s="2">
        <v>1</v>
      </c>
      <c r="I53" s="2">
        <v>1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7">
        <f t="shared" si="6"/>
        <v>8</v>
      </c>
      <c r="P53" s="35">
        <f t="shared" si="7"/>
        <v>20</v>
      </c>
      <c r="Q53" s="34"/>
      <c r="R53" s="9">
        <v>13</v>
      </c>
      <c r="S53" s="47">
        <f t="shared" si="8"/>
        <v>19.5</v>
      </c>
      <c r="T53" s="8"/>
      <c r="U53" s="9">
        <v>12</v>
      </c>
      <c r="V53" s="35">
        <f t="shared" si="9"/>
        <v>24</v>
      </c>
      <c r="W53" s="10"/>
      <c r="X53" s="40">
        <f t="shared" si="10"/>
        <v>63.5</v>
      </c>
      <c r="Y53" s="41" t="str">
        <f t="shared" si="11"/>
        <v>C</v>
      </c>
      <c r="Z53" s="1" t="s">
        <v>254</v>
      </c>
    </row>
    <row r="54" spans="2:26" x14ac:dyDescent="0.25">
      <c r="B54" s="43">
        <v>7</v>
      </c>
      <c r="C54" s="43"/>
      <c r="D54" s="43">
        <v>5353020083</v>
      </c>
      <c r="E54" s="44" t="s">
        <v>229</v>
      </c>
      <c r="F54" s="45" t="s">
        <v>230</v>
      </c>
      <c r="G54" s="2">
        <v>0</v>
      </c>
      <c r="H54" s="2">
        <v>1</v>
      </c>
      <c r="I54" s="2">
        <v>0</v>
      </c>
      <c r="J54" s="11">
        <v>1</v>
      </c>
      <c r="K54" s="11">
        <v>0.5</v>
      </c>
      <c r="L54" s="11">
        <v>0.5</v>
      </c>
      <c r="M54" s="11">
        <v>0.5</v>
      </c>
      <c r="N54" s="11">
        <v>1</v>
      </c>
      <c r="O54" s="7">
        <f t="shared" si="6"/>
        <v>4.5</v>
      </c>
      <c r="P54" s="35">
        <f t="shared" si="7"/>
        <v>11.25</v>
      </c>
      <c r="Q54" s="34"/>
      <c r="R54" s="9">
        <v>13</v>
      </c>
      <c r="S54" s="47">
        <f t="shared" si="8"/>
        <v>19.5</v>
      </c>
      <c r="T54" s="8"/>
      <c r="U54" s="9">
        <v>12</v>
      </c>
      <c r="V54" s="35">
        <f t="shared" si="9"/>
        <v>24</v>
      </c>
      <c r="W54" s="10"/>
      <c r="X54" s="40">
        <f t="shared" si="10"/>
        <v>54.75</v>
      </c>
      <c r="Y54" s="41" t="str">
        <f t="shared" si="11"/>
        <v>D+</v>
      </c>
      <c r="Z54" s="1" t="s">
        <v>254</v>
      </c>
    </row>
    <row r="55" spans="2:26" x14ac:dyDescent="0.25">
      <c r="B55" s="43">
        <v>7</v>
      </c>
      <c r="C55" s="43"/>
      <c r="D55" s="43"/>
      <c r="E55" s="44" t="s">
        <v>233</v>
      </c>
      <c r="F55" s="45" t="s">
        <v>234</v>
      </c>
      <c r="G55" s="2">
        <v>0</v>
      </c>
      <c r="H55" s="2">
        <v>1</v>
      </c>
      <c r="I55" s="2">
        <v>1</v>
      </c>
      <c r="J55" s="11">
        <v>1</v>
      </c>
      <c r="K55" s="11">
        <v>0.5</v>
      </c>
      <c r="L55" s="11">
        <v>1</v>
      </c>
      <c r="M55" s="11">
        <v>1</v>
      </c>
      <c r="N55" s="11">
        <v>1</v>
      </c>
      <c r="O55" s="7">
        <f t="shared" si="6"/>
        <v>6.5</v>
      </c>
      <c r="P55" s="35">
        <f t="shared" si="7"/>
        <v>16.25</v>
      </c>
      <c r="Q55" s="34"/>
      <c r="R55" s="9">
        <v>13</v>
      </c>
      <c r="S55" s="47">
        <f t="shared" si="8"/>
        <v>19.5</v>
      </c>
      <c r="T55" s="8"/>
      <c r="U55" s="9">
        <v>10</v>
      </c>
      <c r="V55" s="35">
        <f t="shared" si="9"/>
        <v>20</v>
      </c>
      <c r="W55" s="10"/>
      <c r="X55" s="40">
        <f t="shared" si="10"/>
        <v>55.75</v>
      </c>
      <c r="Y55" s="41" t="str">
        <f t="shared" si="11"/>
        <v>D+</v>
      </c>
      <c r="Z55" s="1" t="s">
        <v>254</v>
      </c>
    </row>
    <row r="56" spans="2:26" x14ac:dyDescent="0.25">
      <c r="B56" s="48">
        <v>8</v>
      </c>
      <c r="C56" s="48"/>
      <c r="D56" s="48">
        <v>5753020220</v>
      </c>
      <c r="E56" s="49" t="s">
        <v>124</v>
      </c>
      <c r="F56" s="50" t="s">
        <v>125</v>
      </c>
      <c r="G56" s="2">
        <v>1</v>
      </c>
      <c r="H56" s="2">
        <v>1</v>
      </c>
      <c r="I56" s="2">
        <v>1</v>
      </c>
      <c r="J56" s="11">
        <v>0</v>
      </c>
      <c r="K56" s="11">
        <v>1</v>
      </c>
      <c r="L56" s="11">
        <v>1</v>
      </c>
      <c r="M56" s="11">
        <v>1</v>
      </c>
      <c r="N56" s="11">
        <v>1</v>
      </c>
      <c r="O56" s="7">
        <f t="shared" si="6"/>
        <v>7</v>
      </c>
      <c r="P56" s="35">
        <f t="shared" si="7"/>
        <v>17.5</v>
      </c>
      <c r="Q56" s="34"/>
      <c r="R56" s="9">
        <v>17</v>
      </c>
      <c r="S56" s="47">
        <f t="shared" si="8"/>
        <v>25.5</v>
      </c>
      <c r="T56" s="8"/>
      <c r="U56" s="9">
        <v>21</v>
      </c>
      <c r="V56" s="35">
        <f t="shared" si="9"/>
        <v>42</v>
      </c>
      <c r="W56" s="10"/>
      <c r="X56" s="40">
        <f t="shared" si="10"/>
        <v>85</v>
      </c>
      <c r="Y56" s="41" t="str">
        <f t="shared" si="11"/>
        <v>A</v>
      </c>
      <c r="Z56" s="1" t="s">
        <v>252</v>
      </c>
    </row>
    <row r="57" spans="2:26" x14ac:dyDescent="0.25">
      <c r="B57" s="48">
        <v>8</v>
      </c>
      <c r="C57" s="48"/>
      <c r="D57" s="48">
        <v>5753020261</v>
      </c>
      <c r="E57" s="49" t="s">
        <v>110</v>
      </c>
      <c r="F57" s="50" t="s">
        <v>111</v>
      </c>
      <c r="G57" s="2">
        <v>1</v>
      </c>
      <c r="H57" s="2">
        <v>1</v>
      </c>
      <c r="I57" s="2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7">
        <f t="shared" si="6"/>
        <v>8</v>
      </c>
      <c r="P57" s="35">
        <f t="shared" si="7"/>
        <v>20</v>
      </c>
      <c r="Q57" s="34"/>
      <c r="R57" s="9">
        <v>17</v>
      </c>
      <c r="S57" s="47">
        <f t="shared" si="8"/>
        <v>25.5</v>
      </c>
      <c r="T57" s="8"/>
      <c r="U57" s="9">
        <v>20</v>
      </c>
      <c r="V57" s="35">
        <f t="shared" si="9"/>
        <v>40</v>
      </c>
      <c r="W57" s="10"/>
      <c r="X57" s="40">
        <f t="shared" si="10"/>
        <v>85.5</v>
      </c>
      <c r="Y57" s="41" t="str">
        <f t="shared" si="11"/>
        <v>A</v>
      </c>
      <c r="Z57" s="1" t="s">
        <v>252</v>
      </c>
    </row>
    <row r="58" spans="2:26" x14ac:dyDescent="0.25">
      <c r="B58" s="48">
        <v>8</v>
      </c>
      <c r="C58" s="48"/>
      <c r="D58" s="48">
        <v>5753020568</v>
      </c>
      <c r="E58" s="49" t="s">
        <v>112</v>
      </c>
      <c r="F58" s="50" t="s">
        <v>113</v>
      </c>
      <c r="G58" s="2">
        <v>1</v>
      </c>
      <c r="H58" s="2">
        <v>1</v>
      </c>
      <c r="I58" s="2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7">
        <f t="shared" si="6"/>
        <v>8</v>
      </c>
      <c r="P58" s="35">
        <f t="shared" si="7"/>
        <v>20</v>
      </c>
      <c r="Q58" s="34"/>
      <c r="R58" s="9">
        <v>17</v>
      </c>
      <c r="S58" s="47">
        <f t="shared" si="8"/>
        <v>25.5</v>
      </c>
      <c r="T58" s="8"/>
      <c r="U58" s="9">
        <v>15</v>
      </c>
      <c r="V58" s="35">
        <f t="shared" si="9"/>
        <v>30</v>
      </c>
      <c r="W58" s="10"/>
      <c r="X58" s="40">
        <f t="shared" si="10"/>
        <v>75.5</v>
      </c>
      <c r="Y58" s="41" t="str">
        <f t="shared" si="11"/>
        <v>B+</v>
      </c>
      <c r="Z58" s="1" t="s">
        <v>252</v>
      </c>
    </row>
    <row r="59" spans="2:26" x14ac:dyDescent="0.25">
      <c r="B59" s="48">
        <v>8</v>
      </c>
      <c r="C59" s="48"/>
      <c r="D59" s="48">
        <v>5753020022</v>
      </c>
      <c r="E59" s="49" t="s">
        <v>114</v>
      </c>
      <c r="F59" s="50" t="s">
        <v>115</v>
      </c>
      <c r="G59" s="2">
        <v>1</v>
      </c>
      <c r="H59" s="2">
        <v>1</v>
      </c>
      <c r="I59" s="2">
        <v>1</v>
      </c>
      <c r="J59" s="11">
        <v>0.5</v>
      </c>
      <c r="K59" s="11">
        <v>1</v>
      </c>
      <c r="L59" s="11">
        <v>1</v>
      </c>
      <c r="M59" s="11">
        <v>1</v>
      </c>
      <c r="N59" s="11">
        <v>1</v>
      </c>
      <c r="O59" s="7">
        <f t="shared" si="6"/>
        <v>7.5</v>
      </c>
      <c r="P59" s="35">
        <f t="shared" si="7"/>
        <v>18.75</v>
      </c>
      <c r="Q59" s="34"/>
      <c r="R59" s="9">
        <v>17</v>
      </c>
      <c r="S59" s="47">
        <f t="shared" si="8"/>
        <v>25.5</v>
      </c>
      <c r="T59" s="8"/>
      <c r="U59" s="9">
        <v>15</v>
      </c>
      <c r="V59" s="35">
        <f t="shared" si="9"/>
        <v>30</v>
      </c>
      <c r="W59" s="10"/>
      <c r="X59" s="40">
        <f t="shared" si="10"/>
        <v>74.25</v>
      </c>
      <c r="Y59" s="41" t="str">
        <f t="shared" si="11"/>
        <v>B</v>
      </c>
      <c r="Z59" s="1" t="s">
        <v>252</v>
      </c>
    </row>
    <row r="60" spans="2:26" x14ac:dyDescent="0.25">
      <c r="B60" s="48">
        <v>8</v>
      </c>
      <c r="C60" s="48"/>
      <c r="D60" s="48">
        <v>5753020295</v>
      </c>
      <c r="E60" s="49" t="s">
        <v>164</v>
      </c>
      <c r="F60" s="50" t="s">
        <v>207</v>
      </c>
      <c r="G60" s="2">
        <v>1</v>
      </c>
      <c r="H60" s="2">
        <v>1</v>
      </c>
      <c r="I60" s="2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7">
        <f t="shared" si="6"/>
        <v>8</v>
      </c>
      <c r="P60" s="35">
        <f t="shared" si="7"/>
        <v>20</v>
      </c>
      <c r="Q60" s="34"/>
      <c r="R60" s="9">
        <v>17</v>
      </c>
      <c r="S60" s="47">
        <f t="shared" si="8"/>
        <v>25.5</v>
      </c>
      <c r="T60" s="8"/>
      <c r="U60" s="9">
        <v>12</v>
      </c>
      <c r="V60" s="35">
        <f t="shared" si="9"/>
        <v>24</v>
      </c>
      <c r="W60" s="10"/>
      <c r="X60" s="40">
        <f t="shared" si="10"/>
        <v>69.5</v>
      </c>
      <c r="Y60" s="41" t="str">
        <f t="shared" si="11"/>
        <v>B</v>
      </c>
      <c r="Z60" s="1" t="s">
        <v>252</v>
      </c>
    </row>
    <row r="61" spans="2:26" x14ac:dyDescent="0.25">
      <c r="B61" s="48">
        <v>8</v>
      </c>
      <c r="C61" s="48"/>
      <c r="D61" s="48">
        <v>5753020493</v>
      </c>
      <c r="E61" s="49" t="s">
        <v>237</v>
      </c>
      <c r="F61" s="50" t="s">
        <v>238</v>
      </c>
      <c r="G61" s="2">
        <v>0</v>
      </c>
      <c r="H61" s="2">
        <v>1</v>
      </c>
      <c r="I61" s="2">
        <v>1</v>
      </c>
      <c r="J61" s="2">
        <v>0.5</v>
      </c>
      <c r="K61" s="11">
        <v>0.5</v>
      </c>
      <c r="L61" s="11">
        <v>0.5</v>
      </c>
      <c r="M61" s="11">
        <v>1</v>
      </c>
      <c r="N61" s="11">
        <v>1</v>
      </c>
      <c r="O61" s="7">
        <f t="shared" si="6"/>
        <v>5.5</v>
      </c>
      <c r="P61" s="35">
        <f t="shared" si="7"/>
        <v>13.75</v>
      </c>
      <c r="Q61" s="34"/>
      <c r="R61" s="9">
        <v>17</v>
      </c>
      <c r="S61" s="47">
        <f t="shared" si="8"/>
        <v>25.5</v>
      </c>
      <c r="T61" s="8"/>
      <c r="U61" s="9">
        <v>10</v>
      </c>
      <c r="V61" s="35">
        <f t="shared" si="9"/>
        <v>20</v>
      </c>
      <c r="W61" s="10"/>
      <c r="X61" s="40">
        <f t="shared" si="10"/>
        <v>59.25</v>
      </c>
      <c r="Y61" s="41" t="str">
        <f t="shared" si="11"/>
        <v>D+</v>
      </c>
      <c r="Z61" s="1" t="s">
        <v>252</v>
      </c>
    </row>
    <row r="62" spans="2:26" x14ac:dyDescent="0.25">
      <c r="B62" s="43">
        <v>9</v>
      </c>
      <c r="C62" s="43"/>
      <c r="D62" s="43">
        <v>5453020421</v>
      </c>
      <c r="E62" s="44" t="s">
        <v>58</v>
      </c>
      <c r="F62" s="45" t="s">
        <v>59</v>
      </c>
      <c r="G62" s="2">
        <v>1</v>
      </c>
      <c r="H62" s="2">
        <v>0.5</v>
      </c>
      <c r="I62" s="2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7">
        <f t="shared" si="6"/>
        <v>7.5</v>
      </c>
      <c r="P62" s="35">
        <f t="shared" si="7"/>
        <v>18.75</v>
      </c>
      <c r="Q62" s="34"/>
      <c r="R62" s="9">
        <v>20</v>
      </c>
      <c r="S62" s="47">
        <f t="shared" si="8"/>
        <v>30</v>
      </c>
      <c r="T62" s="8"/>
      <c r="U62" s="9">
        <v>17</v>
      </c>
      <c r="V62" s="35">
        <f t="shared" si="9"/>
        <v>34</v>
      </c>
      <c r="W62" s="10"/>
      <c r="X62" s="40">
        <f t="shared" si="10"/>
        <v>82.75</v>
      </c>
      <c r="Y62" s="41" t="str">
        <f t="shared" si="11"/>
        <v>A</v>
      </c>
      <c r="Z62" s="1" t="s">
        <v>249</v>
      </c>
    </row>
    <row r="63" spans="2:26" x14ac:dyDescent="0.25">
      <c r="B63" s="43">
        <v>9</v>
      </c>
      <c r="C63" s="43"/>
      <c r="D63" s="43">
        <v>5453020876</v>
      </c>
      <c r="E63" s="44" t="s">
        <v>195</v>
      </c>
      <c r="F63" s="45" t="s">
        <v>194</v>
      </c>
      <c r="G63" s="2">
        <v>1</v>
      </c>
      <c r="H63" s="2">
        <v>0.5</v>
      </c>
      <c r="I63" s="2">
        <v>0</v>
      </c>
      <c r="J63" s="11">
        <v>0.5</v>
      </c>
      <c r="K63" s="11">
        <v>1</v>
      </c>
      <c r="L63" s="11">
        <v>1</v>
      </c>
      <c r="M63" s="11">
        <v>0</v>
      </c>
      <c r="N63" s="11">
        <v>1</v>
      </c>
      <c r="O63" s="7">
        <f t="shared" si="6"/>
        <v>5</v>
      </c>
      <c r="P63" s="35">
        <f t="shared" si="7"/>
        <v>12.5</v>
      </c>
      <c r="Q63" s="34"/>
      <c r="R63" s="9">
        <v>20</v>
      </c>
      <c r="S63" s="47">
        <f t="shared" si="8"/>
        <v>30</v>
      </c>
      <c r="T63" s="8"/>
      <c r="U63" s="9">
        <v>15</v>
      </c>
      <c r="V63" s="35">
        <f t="shared" si="9"/>
        <v>30</v>
      </c>
      <c r="W63" s="10"/>
      <c r="X63" s="40">
        <f t="shared" si="10"/>
        <v>72.5</v>
      </c>
      <c r="Y63" s="41" t="str">
        <f t="shared" si="11"/>
        <v>B</v>
      </c>
      <c r="Z63" s="1" t="s">
        <v>249</v>
      </c>
    </row>
    <row r="64" spans="2:26" x14ac:dyDescent="0.25">
      <c r="B64" s="43">
        <v>9</v>
      </c>
      <c r="C64" s="43"/>
      <c r="D64" s="43">
        <v>5453020579</v>
      </c>
      <c r="E64" s="44" t="s">
        <v>188</v>
      </c>
      <c r="F64" s="45" t="s">
        <v>189</v>
      </c>
      <c r="G64" s="2">
        <v>1</v>
      </c>
      <c r="H64" s="2">
        <v>1</v>
      </c>
      <c r="I64" s="2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7">
        <f t="shared" si="6"/>
        <v>8</v>
      </c>
      <c r="P64" s="35">
        <f t="shared" si="7"/>
        <v>20</v>
      </c>
      <c r="Q64" s="34"/>
      <c r="R64" s="9">
        <v>20</v>
      </c>
      <c r="S64" s="47">
        <f t="shared" si="8"/>
        <v>30</v>
      </c>
      <c r="T64" s="8"/>
      <c r="U64" s="9">
        <v>15</v>
      </c>
      <c r="V64" s="35">
        <f t="shared" si="9"/>
        <v>30</v>
      </c>
      <c r="W64" s="10"/>
      <c r="X64" s="40">
        <f t="shared" si="10"/>
        <v>80</v>
      </c>
      <c r="Y64" s="41" t="str">
        <f t="shared" si="11"/>
        <v>A</v>
      </c>
      <c r="Z64" s="1" t="s">
        <v>249</v>
      </c>
    </row>
    <row r="65" spans="2:26" x14ac:dyDescent="0.25">
      <c r="B65" s="43">
        <v>9</v>
      </c>
      <c r="C65" s="43"/>
      <c r="D65" s="43">
        <v>5453020397</v>
      </c>
      <c r="E65" s="44" t="s">
        <v>190</v>
      </c>
      <c r="F65" s="45" t="s">
        <v>191</v>
      </c>
      <c r="G65" s="2">
        <v>1</v>
      </c>
      <c r="H65" s="2">
        <v>0</v>
      </c>
      <c r="I65" s="2">
        <v>0</v>
      </c>
      <c r="J65" s="11">
        <v>0</v>
      </c>
      <c r="K65" s="11">
        <v>1</v>
      </c>
      <c r="L65" s="11">
        <v>0.5</v>
      </c>
      <c r="M65" s="11">
        <v>0</v>
      </c>
      <c r="N65" s="11">
        <v>1</v>
      </c>
      <c r="O65" s="7">
        <f t="shared" si="6"/>
        <v>3.5</v>
      </c>
      <c r="P65" s="35">
        <f t="shared" si="7"/>
        <v>8.75</v>
      </c>
      <c r="Q65" s="34"/>
      <c r="R65" s="9">
        <v>20</v>
      </c>
      <c r="S65" s="47">
        <f t="shared" si="8"/>
        <v>30</v>
      </c>
      <c r="T65" s="8"/>
      <c r="U65" s="9">
        <v>14</v>
      </c>
      <c r="V65" s="35">
        <f t="shared" si="9"/>
        <v>28</v>
      </c>
      <c r="W65" s="10"/>
      <c r="X65" s="40">
        <f t="shared" si="10"/>
        <v>66.75</v>
      </c>
      <c r="Y65" s="41" t="str">
        <f t="shared" si="11"/>
        <v>C+</v>
      </c>
      <c r="Z65" s="1" t="s">
        <v>249</v>
      </c>
    </row>
    <row r="66" spans="2:26" x14ac:dyDescent="0.25">
      <c r="B66" s="48">
        <v>10</v>
      </c>
      <c r="C66" s="48"/>
      <c r="D66" s="48">
        <v>5853020542</v>
      </c>
      <c r="E66" s="49" t="s">
        <v>118</v>
      </c>
      <c r="F66" s="50" t="s">
        <v>119</v>
      </c>
      <c r="G66" s="2">
        <v>1</v>
      </c>
      <c r="H66" s="2">
        <v>1</v>
      </c>
      <c r="I66" s="2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7">
        <f t="shared" si="6"/>
        <v>8</v>
      </c>
      <c r="P66" s="35">
        <f t="shared" si="7"/>
        <v>20</v>
      </c>
      <c r="Q66" s="34"/>
      <c r="R66" s="9">
        <v>20</v>
      </c>
      <c r="S66" s="47">
        <f t="shared" si="8"/>
        <v>30</v>
      </c>
      <c r="T66" s="8"/>
      <c r="U66" s="9">
        <v>18</v>
      </c>
      <c r="V66" s="35">
        <f t="shared" si="9"/>
        <v>36</v>
      </c>
      <c r="W66" s="10"/>
      <c r="X66" s="40">
        <f t="shared" si="10"/>
        <v>86</v>
      </c>
      <c r="Y66" s="41" t="str">
        <f t="shared" si="11"/>
        <v>A</v>
      </c>
      <c r="Z66" s="1" t="s">
        <v>248</v>
      </c>
    </row>
    <row r="67" spans="2:26" x14ac:dyDescent="0.25">
      <c r="B67" s="48">
        <v>10</v>
      </c>
      <c r="C67" s="48"/>
      <c r="D67" s="48">
        <v>5753020550</v>
      </c>
      <c r="E67" s="49" t="s">
        <v>102</v>
      </c>
      <c r="F67" s="50" t="s">
        <v>103</v>
      </c>
      <c r="G67" s="2">
        <v>1</v>
      </c>
      <c r="H67" s="2">
        <v>1</v>
      </c>
      <c r="I67" s="2">
        <v>1</v>
      </c>
      <c r="J67" s="11">
        <v>0</v>
      </c>
      <c r="K67" s="11">
        <v>0.5</v>
      </c>
      <c r="L67" s="11">
        <v>0</v>
      </c>
      <c r="M67" s="11">
        <v>1</v>
      </c>
      <c r="N67" s="11">
        <v>1</v>
      </c>
      <c r="O67" s="7">
        <f t="shared" si="6"/>
        <v>5.5</v>
      </c>
      <c r="P67" s="35">
        <f t="shared" si="7"/>
        <v>13.75</v>
      </c>
      <c r="Q67" s="34"/>
      <c r="R67" s="9">
        <v>20</v>
      </c>
      <c r="S67" s="47">
        <f t="shared" si="8"/>
        <v>30</v>
      </c>
      <c r="T67" s="8"/>
      <c r="U67" s="9">
        <v>16</v>
      </c>
      <c r="V67" s="35">
        <f t="shared" si="9"/>
        <v>32</v>
      </c>
      <c r="W67" s="10"/>
      <c r="X67" s="40">
        <f t="shared" si="10"/>
        <v>75.75</v>
      </c>
      <c r="Y67" s="41" t="str">
        <f t="shared" si="11"/>
        <v>B+</v>
      </c>
      <c r="Z67" s="1" t="s">
        <v>248</v>
      </c>
    </row>
    <row r="68" spans="2:26" x14ac:dyDescent="0.25">
      <c r="B68" s="48">
        <v>10</v>
      </c>
      <c r="C68" s="48"/>
      <c r="D68" s="48">
        <v>5753020063</v>
      </c>
      <c r="E68" s="49" t="s">
        <v>94</v>
      </c>
      <c r="F68" s="50" t="s">
        <v>95</v>
      </c>
      <c r="G68" s="2">
        <v>1</v>
      </c>
      <c r="H68" s="2">
        <v>1</v>
      </c>
      <c r="I68" s="2">
        <v>1</v>
      </c>
      <c r="J68" s="11">
        <v>1</v>
      </c>
      <c r="K68" s="11">
        <v>1</v>
      </c>
      <c r="L68" s="11">
        <v>0.5</v>
      </c>
      <c r="M68" s="11">
        <v>0.5</v>
      </c>
      <c r="N68" s="11">
        <v>1</v>
      </c>
      <c r="O68" s="7">
        <f t="shared" si="6"/>
        <v>7</v>
      </c>
      <c r="P68" s="35">
        <f t="shared" si="7"/>
        <v>17.5</v>
      </c>
      <c r="Q68" s="34"/>
      <c r="R68" s="9">
        <v>20</v>
      </c>
      <c r="S68" s="47">
        <f t="shared" si="8"/>
        <v>30</v>
      </c>
      <c r="T68" s="8"/>
      <c r="U68" s="9">
        <v>15</v>
      </c>
      <c r="V68" s="35">
        <f t="shared" si="9"/>
        <v>30</v>
      </c>
      <c r="W68" s="10"/>
      <c r="X68" s="40">
        <f t="shared" si="10"/>
        <v>77.5</v>
      </c>
      <c r="Y68" s="41" t="str">
        <f t="shared" si="11"/>
        <v>B+</v>
      </c>
      <c r="Z68" s="1" t="s">
        <v>248</v>
      </c>
    </row>
    <row r="69" spans="2:26" x14ac:dyDescent="0.25">
      <c r="B69" s="48">
        <v>10</v>
      </c>
      <c r="C69" s="48"/>
      <c r="D69" s="48">
        <v>5753020055</v>
      </c>
      <c r="E69" s="49" t="s">
        <v>104</v>
      </c>
      <c r="F69" s="50" t="s">
        <v>105</v>
      </c>
      <c r="G69" s="2">
        <v>1</v>
      </c>
      <c r="H69" s="2">
        <v>1</v>
      </c>
      <c r="I69" s="2">
        <v>1</v>
      </c>
      <c r="J69" s="11">
        <v>1</v>
      </c>
      <c r="K69" s="11">
        <v>1</v>
      </c>
      <c r="L69" s="11">
        <v>0.5</v>
      </c>
      <c r="M69" s="11">
        <v>1</v>
      </c>
      <c r="N69" s="11">
        <v>1</v>
      </c>
      <c r="O69" s="7">
        <f t="shared" ref="O69:O100" si="12">SUM(G69:N69)</f>
        <v>7.5</v>
      </c>
      <c r="P69" s="35">
        <f t="shared" ref="P69:P100" si="13">O69/8*20</f>
        <v>18.75</v>
      </c>
      <c r="Q69" s="34"/>
      <c r="R69" s="9">
        <v>20</v>
      </c>
      <c r="S69" s="47">
        <f t="shared" ref="S69:S100" si="14">R69/2*3</f>
        <v>30</v>
      </c>
      <c r="T69" s="8"/>
      <c r="U69" s="9">
        <v>15</v>
      </c>
      <c r="V69" s="35">
        <f t="shared" ref="V69:V100" si="15">U69*2</f>
        <v>30</v>
      </c>
      <c r="W69" s="10"/>
      <c r="X69" s="40">
        <f t="shared" ref="X69:X105" si="16">P69+V69+S69</f>
        <v>78.75</v>
      </c>
      <c r="Y69" s="41" t="str">
        <f t="shared" ref="Y69:Y100" si="17">IF(X69&gt;=79.5,"A",IF(X69&gt;=74.5,"B+",IF(X69&gt;=69.5,"B",IF(X69&gt;=64.5,"C+",IF(X69&gt;=59.5,"C",IF(X69&gt;=54.5,"D+",IF(X69&gt;=44.5,"D",IF(X69&lt;44.5,"FAIL"))))))))</f>
        <v>B+</v>
      </c>
      <c r="Z69" s="1" t="s">
        <v>248</v>
      </c>
    </row>
    <row r="70" spans="2:26" x14ac:dyDescent="0.25">
      <c r="B70" s="48">
        <v>10</v>
      </c>
      <c r="C70" s="48"/>
      <c r="D70" s="48">
        <v>5653020015</v>
      </c>
      <c r="E70" s="49" t="s">
        <v>154</v>
      </c>
      <c r="F70" s="50" t="s">
        <v>155</v>
      </c>
      <c r="G70" s="2">
        <v>1</v>
      </c>
      <c r="H70" s="2">
        <v>1</v>
      </c>
      <c r="I70" s="2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7">
        <f t="shared" si="12"/>
        <v>8</v>
      </c>
      <c r="P70" s="35">
        <f t="shared" si="13"/>
        <v>20</v>
      </c>
      <c r="Q70" s="34"/>
      <c r="R70" s="9">
        <v>20</v>
      </c>
      <c r="S70" s="47">
        <f t="shared" si="14"/>
        <v>30</v>
      </c>
      <c r="T70" s="8"/>
      <c r="U70" s="9">
        <v>14</v>
      </c>
      <c r="V70" s="35">
        <f t="shared" si="15"/>
        <v>28</v>
      </c>
      <c r="W70" s="10"/>
      <c r="X70" s="40">
        <f t="shared" si="16"/>
        <v>78</v>
      </c>
      <c r="Y70" s="41" t="str">
        <f t="shared" si="17"/>
        <v>B+</v>
      </c>
      <c r="Z70" s="1" t="s">
        <v>248</v>
      </c>
    </row>
    <row r="71" spans="2:26" x14ac:dyDescent="0.25">
      <c r="B71" s="48">
        <v>10</v>
      </c>
      <c r="C71" s="48"/>
      <c r="D71" s="48">
        <v>5753020030</v>
      </c>
      <c r="E71" s="49" t="s">
        <v>106</v>
      </c>
      <c r="F71" s="50" t="s">
        <v>107</v>
      </c>
      <c r="G71" s="2">
        <v>1</v>
      </c>
      <c r="H71" s="2">
        <v>1</v>
      </c>
      <c r="I71" s="2">
        <v>1</v>
      </c>
      <c r="J71" s="11">
        <v>1</v>
      </c>
      <c r="K71" s="11">
        <v>1</v>
      </c>
      <c r="L71" s="11">
        <v>0.5</v>
      </c>
      <c r="M71" s="11">
        <v>1</v>
      </c>
      <c r="N71" s="11">
        <v>1</v>
      </c>
      <c r="O71" s="7">
        <f t="shared" si="12"/>
        <v>7.5</v>
      </c>
      <c r="P71" s="35">
        <f t="shared" si="13"/>
        <v>18.75</v>
      </c>
      <c r="Q71" s="34"/>
      <c r="R71" s="9">
        <v>20</v>
      </c>
      <c r="S71" s="47">
        <f t="shared" si="14"/>
        <v>30</v>
      </c>
      <c r="T71" s="8"/>
      <c r="U71" s="9">
        <v>12</v>
      </c>
      <c r="V71" s="35">
        <f t="shared" si="15"/>
        <v>24</v>
      </c>
      <c r="W71" s="10"/>
      <c r="X71" s="40">
        <f t="shared" si="16"/>
        <v>72.75</v>
      </c>
      <c r="Y71" s="41" t="str">
        <f t="shared" si="17"/>
        <v>B</v>
      </c>
      <c r="Z71" s="1" t="s">
        <v>248</v>
      </c>
    </row>
    <row r="72" spans="2:26" x14ac:dyDescent="0.25">
      <c r="B72" s="48">
        <v>10</v>
      </c>
      <c r="C72" s="48"/>
      <c r="D72" s="48">
        <v>5753020071</v>
      </c>
      <c r="E72" s="49" t="s">
        <v>98</v>
      </c>
      <c r="F72" s="50" t="s">
        <v>99</v>
      </c>
      <c r="G72" s="2">
        <v>1</v>
      </c>
      <c r="H72" s="2">
        <v>1</v>
      </c>
      <c r="I72" s="2">
        <v>1</v>
      </c>
      <c r="J72" s="11">
        <v>1</v>
      </c>
      <c r="K72" s="11">
        <v>1</v>
      </c>
      <c r="L72" s="11">
        <v>0.5</v>
      </c>
      <c r="M72" s="11">
        <v>1</v>
      </c>
      <c r="N72" s="11">
        <v>1</v>
      </c>
      <c r="O72" s="7">
        <f t="shared" si="12"/>
        <v>7.5</v>
      </c>
      <c r="P72" s="35">
        <f t="shared" si="13"/>
        <v>18.75</v>
      </c>
      <c r="Q72" s="34"/>
      <c r="R72" s="9">
        <v>20</v>
      </c>
      <c r="S72" s="47">
        <f t="shared" si="14"/>
        <v>30</v>
      </c>
      <c r="T72" s="8"/>
      <c r="U72" s="9">
        <v>11</v>
      </c>
      <c r="V72" s="35">
        <f t="shared" si="15"/>
        <v>22</v>
      </c>
      <c r="W72" s="10"/>
      <c r="X72" s="40">
        <f t="shared" si="16"/>
        <v>70.75</v>
      </c>
      <c r="Y72" s="41" t="str">
        <f t="shared" si="17"/>
        <v>B</v>
      </c>
      <c r="Z72" s="1" t="s">
        <v>248</v>
      </c>
    </row>
    <row r="73" spans="2:26" x14ac:dyDescent="0.25">
      <c r="B73" s="48">
        <v>10</v>
      </c>
      <c r="C73" s="48"/>
      <c r="D73" s="48">
        <v>5653020338</v>
      </c>
      <c r="E73" s="49" t="s">
        <v>100</v>
      </c>
      <c r="F73" s="50" t="s">
        <v>101</v>
      </c>
      <c r="G73" s="2">
        <v>1</v>
      </c>
      <c r="H73" s="2">
        <v>1</v>
      </c>
      <c r="I73" s="2">
        <v>0</v>
      </c>
      <c r="J73" s="11">
        <v>1</v>
      </c>
      <c r="K73" s="11">
        <v>1</v>
      </c>
      <c r="L73" s="11">
        <v>0</v>
      </c>
      <c r="M73" s="11">
        <v>1</v>
      </c>
      <c r="N73" s="11">
        <v>1</v>
      </c>
      <c r="O73" s="7">
        <f t="shared" si="12"/>
        <v>6</v>
      </c>
      <c r="P73" s="35">
        <f t="shared" si="13"/>
        <v>15</v>
      </c>
      <c r="Q73" s="34"/>
      <c r="R73" s="9">
        <v>20</v>
      </c>
      <c r="S73" s="47">
        <f t="shared" si="14"/>
        <v>30</v>
      </c>
      <c r="T73" s="8"/>
      <c r="U73" s="9">
        <v>10</v>
      </c>
      <c r="V73" s="35">
        <f t="shared" si="15"/>
        <v>20</v>
      </c>
      <c r="W73" s="10"/>
      <c r="X73" s="40">
        <f t="shared" si="16"/>
        <v>65</v>
      </c>
      <c r="Y73" s="41" t="str">
        <f t="shared" si="17"/>
        <v>C+</v>
      </c>
      <c r="Z73" s="1" t="s">
        <v>248</v>
      </c>
    </row>
    <row r="74" spans="2:26" x14ac:dyDescent="0.25">
      <c r="B74" s="43">
        <v>11</v>
      </c>
      <c r="C74" s="43"/>
      <c r="D74" s="43">
        <v>5753020147</v>
      </c>
      <c r="E74" s="44" t="s">
        <v>90</v>
      </c>
      <c r="F74" s="45" t="s">
        <v>91</v>
      </c>
      <c r="G74" s="2">
        <v>1</v>
      </c>
      <c r="H74" s="2">
        <v>0.5</v>
      </c>
      <c r="I74" s="2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7">
        <f t="shared" si="12"/>
        <v>7.5</v>
      </c>
      <c r="P74" s="35">
        <f t="shared" si="13"/>
        <v>18.75</v>
      </c>
      <c r="Q74" s="34"/>
      <c r="R74" s="9">
        <v>20</v>
      </c>
      <c r="S74" s="47">
        <f t="shared" si="14"/>
        <v>30</v>
      </c>
      <c r="T74" s="8"/>
      <c r="U74" s="9">
        <v>21</v>
      </c>
      <c r="V74" s="35">
        <f t="shared" si="15"/>
        <v>42</v>
      </c>
      <c r="W74" s="10"/>
      <c r="X74" s="40">
        <f t="shared" si="16"/>
        <v>90.75</v>
      </c>
      <c r="Y74" s="41" t="str">
        <f t="shared" si="17"/>
        <v>A</v>
      </c>
      <c r="Z74" s="1" t="s">
        <v>250</v>
      </c>
    </row>
    <row r="75" spans="2:26" x14ac:dyDescent="0.25">
      <c r="B75" s="43">
        <v>11</v>
      </c>
      <c r="C75" s="43"/>
      <c r="D75" s="43">
        <v>5753020253</v>
      </c>
      <c r="E75" s="44" t="s">
        <v>92</v>
      </c>
      <c r="F75" s="45" t="s">
        <v>93</v>
      </c>
      <c r="G75" s="2">
        <v>1</v>
      </c>
      <c r="H75" s="2">
        <v>0.5</v>
      </c>
      <c r="I75" s="2">
        <v>1</v>
      </c>
      <c r="J75" s="11">
        <v>0.5</v>
      </c>
      <c r="K75" s="11">
        <v>1</v>
      </c>
      <c r="L75" s="11">
        <v>1</v>
      </c>
      <c r="M75" s="11">
        <v>0.5</v>
      </c>
      <c r="N75" s="11">
        <v>1</v>
      </c>
      <c r="O75" s="7">
        <f t="shared" si="12"/>
        <v>6.5</v>
      </c>
      <c r="P75" s="35">
        <f t="shared" si="13"/>
        <v>16.25</v>
      </c>
      <c r="Q75" s="34"/>
      <c r="R75" s="9">
        <v>20</v>
      </c>
      <c r="S75" s="47">
        <f t="shared" si="14"/>
        <v>30</v>
      </c>
      <c r="T75" s="8"/>
      <c r="U75" s="9">
        <v>16</v>
      </c>
      <c r="V75" s="35">
        <f t="shared" si="15"/>
        <v>32</v>
      </c>
      <c r="W75" s="10"/>
      <c r="X75" s="40">
        <f t="shared" si="16"/>
        <v>78.25</v>
      </c>
      <c r="Y75" s="41" t="str">
        <f t="shared" si="17"/>
        <v>B+</v>
      </c>
      <c r="Z75" s="1" t="s">
        <v>250</v>
      </c>
    </row>
    <row r="76" spans="2:26" x14ac:dyDescent="0.25">
      <c r="B76" s="43">
        <v>11</v>
      </c>
      <c r="C76" s="43"/>
      <c r="D76" s="43">
        <v>5753020204</v>
      </c>
      <c r="E76" s="44" t="s">
        <v>96</v>
      </c>
      <c r="F76" s="45" t="s">
        <v>97</v>
      </c>
      <c r="G76" s="2">
        <v>1</v>
      </c>
      <c r="H76" s="2">
        <v>0.5</v>
      </c>
      <c r="I76" s="2">
        <v>1</v>
      </c>
      <c r="J76" s="11">
        <v>1</v>
      </c>
      <c r="K76" s="11">
        <v>1</v>
      </c>
      <c r="L76" s="11">
        <v>1</v>
      </c>
      <c r="M76" s="11">
        <v>0.5</v>
      </c>
      <c r="N76" s="11">
        <v>1</v>
      </c>
      <c r="O76" s="7">
        <f t="shared" si="12"/>
        <v>7</v>
      </c>
      <c r="P76" s="35">
        <f t="shared" si="13"/>
        <v>17.5</v>
      </c>
      <c r="Q76" s="34"/>
      <c r="R76" s="9">
        <v>20</v>
      </c>
      <c r="S76" s="47">
        <f t="shared" si="14"/>
        <v>30</v>
      </c>
      <c r="T76" s="8"/>
      <c r="U76" s="9">
        <v>16</v>
      </c>
      <c r="V76" s="35">
        <f t="shared" si="15"/>
        <v>32</v>
      </c>
      <c r="W76" s="10"/>
      <c r="X76" s="40">
        <f t="shared" si="16"/>
        <v>79.5</v>
      </c>
      <c r="Y76" s="41" t="str">
        <f t="shared" si="17"/>
        <v>A</v>
      </c>
      <c r="Z76" s="1" t="s">
        <v>250</v>
      </c>
    </row>
    <row r="77" spans="2:26" x14ac:dyDescent="0.25">
      <c r="B77" s="43">
        <v>11</v>
      </c>
      <c r="C77" s="43"/>
      <c r="D77" s="43">
        <v>5753020543</v>
      </c>
      <c r="E77" s="44" t="s">
        <v>205</v>
      </c>
      <c r="F77" s="45" t="s">
        <v>206</v>
      </c>
      <c r="G77" s="2">
        <v>1</v>
      </c>
      <c r="H77" s="2">
        <v>0.5</v>
      </c>
      <c r="I77" s="2">
        <v>1</v>
      </c>
      <c r="J77" s="11">
        <v>1</v>
      </c>
      <c r="K77" s="11">
        <v>1</v>
      </c>
      <c r="L77" s="11">
        <v>1</v>
      </c>
      <c r="M77" s="11">
        <v>0.5</v>
      </c>
      <c r="N77" s="11">
        <v>1</v>
      </c>
      <c r="O77" s="7">
        <f t="shared" si="12"/>
        <v>7</v>
      </c>
      <c r="P77" s="35">
        <f t="shared" si="13"/>
        <v>17.5</v>
      </c>
      <c r="Q77" s="34"/>
      <c r="R77" s="9">
        <v>20</v>
      </c>
      <c r="S77" s="47">
        <f t="shared" si="14"/>
        <v>30</v>
      </c>
      <c r="T77" s="8"/>
      <c r="U77" s="9">
        <v>16</v>
      </c>
      <c r="V77" s="35">
        <f t="shared" si="15"/>
        <v>32</v>
      </c>
      <c r="W77" s="10"/>
      <c r="X77" s="40">
        <f t="shared" si="16"/>
        <v>79.5</v>
      </c>
      <c r="Y77" s="41" t="str">
        <f t="shared" si="17"/>
        <v>A</v>
      </c>
      <c r="Z77" s="1" t="s">
        <v>250</v>
      </c>
    </row>
    <row r="78" spans="2:26" x14ac:dyDescent="0.25">
      <c r="B78" s="43">
        <v>11</v>
      </c>
      <c r="C78" s="43"/>
      <c r="D78" s="43">
        <v>5753020287</v>
      </c>
      <c r="E78" s="44" t="s">
        <v>86</v>
      </c>
      <c r="F78" s="45" t="s">
        <v>87</v>
      </c>
      <c r="G78" s="2">
        <v>1</v>
      </c>
      <c r="H78" s="2">
        <v>1</v>
      </c>
      <c r="I78" s="2">
        <v>1</v>
      </c>
      <c r="J78" s="11">
        <v>0.5</v>
      </c>
      <c r="K78" s="11">
        <v>1</v>
      </c>
      <c r="L78" s="11">
        <v>1</v>
      </c>
      <c r="M78" s="11">
        <v>1</v>
      </c>
      <c r="N78" s="11">
        <v>1</v>
      </c>
      <c r="O78" s="7">
        <f t="shared" si="12"/>
        <v>7.5</v>
      </c>
      <c r="P78" s="35">
        <f t="shared" si="13"/>
        <v>18.75</v>
      </c>
      <c r="Q78" s="34"/>
      <c r="R78" s="9">
        <v>20</v>
      </c>
      <c r="S78" s="47">
        <f t="shared" si="14"/>
        <v>30</v>
      </c>
      <c r="T78" s="8"/>
      <c r="U78" s="9">
        <v>15</v>
      </c>
      <c r="V78" s="35">
        <f t="shared" si="15"/>
        <v>30</v>
      </c>
      <c r="W78" s="10"/>
      <c r="X78" s="40">
        <f t="shared" si="16"/>
        <v>78.75</v>
      </c>
      <c r="Y78" s="41" t="str">
        <f t="shared" si="17"/>
        <v>B+</v>
      </c>
      <c r="Z78" s="1" t="s">
        <v>250</v>
      </c>
    </row>
    <row r="79" spans="2:26" x14ac:dyDescent="0.25">
      <c r="B79" s="43">
        <v>11</v>
      </c>
      <c r="C79" s="43"/>
      <c r="D79" s="43">
        <v>5753020188</v>
      </c>
      <c r="E79" s="44" t="s">
        <v>84</v>
      </c>
      <c r="F79" s="45" t="s">
        <v>85</v>
      </c>
      <c r="G79" s="2">
        <v>1</v>
      </c>
      <c r="H79" s="2">
        <v>0</v>
      </c>
      <c r="I79" s="2">
        <v>1</v>
      </c>
      <c r="J79" s="11">
        <v>0</v>
      </c>
      <c r="K79" s="11">
        <v>1</v>
      </c>
      <c r="L79" s="11">
        <v>1</v>
      </c>
      <c r="M79" s="11">
        <v>1</v>
      </c>
      <c r="N79" s="11">
        <v>1</v>
      </c>
      <c r="O79" s="7">
        <f t="shared" si="12"/>
        <v>6</v>
      </c>
      <c r="P79" s="35">
        <f t="shared" si="13"/>
        <v>15</v>
      </c>
      <c r="Q79" s="34"/>
      <c r="R79" s="9">
        <v>20</v>
      </c>
      <c r="S79" s="47">
        <f t="shared" si="14"/>
        <v>30</v>
      </c>
      <c r="T79" s="8"/>
      <c r="U79" s="9">
        <v>13</v>
      </c>
      <c r="V79" s="35">
        <f t="shared" si="15"/>
        <v>26</v>
      </c>
      <c r="W79" s="10"/>
      <c r="X79" s="40">
        <f t="shared" si="16"/>
        <v>71</v>
      </c>
      <c r="Y79" s="41" t="str">
        <f t="shared" si="17"/>
        <v>B</v>
      </c>
      <c r="Z79" s="1" t="s">
        <v>250</v>
      </c>
    </row>
    <row r="80" spans="2:26" x14ac:dyDescent="0.25">
      <c r="B80" s="43">
        <v>11</v>
      </c>
      <c r="C80" s="43"/>
      <c r="D80" s="43">
        <v>5753020311</v>
      </c>
      <c r="E80" s="44" t="s">
        <v>116</v>
      </c>
      <c r="F80" s="45" t="s">
        <v>117</v>
      </c>
      <c r="G80" s="2">
        <v>1</v>
      </c>
      <c r="H80" s="2">
        <v>0.5</v>
      </c>
      <c r="I80" s="2">
        <v>1</v>
      </c>
      <c r="J80" s="11">
        <v>1</v>
      </c>
      <c r="K80" s="11">
        <v>0.5</v>
      </c>
      <c r="L80" s="11">
        <v>0.5</v>
      </c>
      <c r="M80" s="11">
        <v>1</v>
      </c>
      <c r="N80" s="11">
        <v>1</v>
      </c>
      <c r="O80" s="7">
        <f t="shared" si="12"/>
        <v>6.5</v>
      </c>
      <c r="P80" s="35">
        <f t="shared" si="13"/>
        <v>16.25</v>
      </c>
      <c r="Q80" s="34"/>
      <c r="R80" s="9">
        <v>20</v>
      </c>
      <c r="S80" s="47">
        <f t="shared" si="14"/>
        <v>30</v>
      </c>
      <c r="T80" s="8"/>
      <c r="U80" s="9">
        <v>13</v>
      </c>
      <c r="V80" s="35">
        <f t="shared" si="15"/>
        <v>26</v>
      </c>
      <c r="W80" s="10"/>
      <c r="X80" s="40">
        <f t="shared" si="16"/>
        <v>72.25</v>
      </c>
      <c r="Y80" s="41" t="str">
        <f t="shared" si="17"/>
        <v>B</v>
      </c>
      <c r="Z80" s="1" t="s">
        <v>250</v>
      </c>
    </row>
    <row r="81" spans="2:26" x14ac:dyDescent="0.25">
      <c r="B81" s="43">
        <v>11</v>
      </c>
      <c r="C81" s="43"/>
      <c r="D81" s="43">
        <v>5753020196</v>
      </c>
      <c r="E81" s="44" t="s">
        <v>88</v>
      </c>
      <c r="F81" s="45" t="s">
        <v>89</v>
      </c>
      <c r="G81" s="2">
        <v>1</v>
      </c>
      <c r="H81" s="2">
        <v>0.5</v>
      </c>
      <c r="I81" s="2">
        <v>1</v>
      </c>
      <c r="J81" s="11">
        <v>1</v>
      </c>
      <c r="K81" s="11">
        <v>0.5</v>
      </c>
      <c r="L81" s="11">
        <v>1</v>
      </c>
      <c r="M81" s="11">
        <v>1</v>
      </c>
      <c r="N81" s="11">
        <v>1</v>
      </c>
      <c r="O81" s="7">
        <f t="shared" si="12"/>
        <v>7</v>
      </c>
      <c r="P81" s="35">
        <f t="shared" si="13"/>
        <v>17.5</v>
      </c>
      <c r="Q81" s="34"/>
      <c r="R81" s="9">
        <v>20</v>
      </c>
      <c r="S81" s="47">
        <f t="shared" si="14"/>
        <v>30</v>
      </c>
      <c r="T81" s="8"/>
      <c r="U81" s="9">
        <v>12</v>
      </c>
      <c r="V81" s="35">
        <f t="shared" si="15"/>
        <v>24</v>
      </c>
      <c r="W81" s="10"/>
      <c r="X81" s="40">
        <f t="shared" si="16"/>
        <v>71.5</v>
      </c>
      <c r="Y81" s="41" t="str">
        <f t="shared" si="17"/>
        <v>B</v>
      </c>
      <c r="Z81" s="1" t="s">
        <v>250</v>
      </c>
    </row>
    <row r="82" spans="2:26" x14ac:dyDescent="0.25">
      <c r="B82" s="48">
        <v>13</v>
      </c>
      <c r="C82" s="48"/>
      <c r="D82" s="48">
        <v>5653020122</v>
      </c>
      <c r="E82" s="49" t="s">
        <v>173</v>
      </c>
      <c r="F82" s="50" t="s">
        <v>174</v>
      </c>
      <c r="G82" s="2">
        <v>1</v>
      </c>
      <c r="H82" s="2">
        <v>1</v>
      </c>
      <c r="I82" s="2">
        <v>0</v>
      </c>
      <c r="J82" s="11">
        <v>1</v>
      </c>
      <c r="K82" s="11">
        <v>1</v>
      </c>
      <c r="L82" s="11">
        <v>1</v>
      </c>
      <c r="M82" s="11">
        <v>0.5</v>
      </c>
      <c r="N82" s="11">
        <v>1</v>
      </c>
      <c r="O82" s="7">
        <f t="shared" si="12"/>
        <v>6.5</v>
      </c>
      <c r="P82" s="35">
        <f t="shared" si="13"/>
        <v>16.25</v>
      </c>
      <c r="Q82" s="34"/>
      <c r="R82" s="9">
        <v>20</v>
      </c>
      <c r="S82" s="47">
        <f t="shared" si="14"/>
        <v>30</v>
      </c>
      <c r="T82" s="8"/>
      <c r="U82" s="9">
        <v>22</v>
      </c>
      <c r="V82" s="35">
        <f t="shared" si="15"/>
        <v>44</v>
      </c>
      <c r="W82" s="10"/>
      <c r="X82" s="40">
        <f t="shared" si="16"/>
        <v>90.25</v>
      </c>
      <c r="Y82" s="41" t="str">
        <f t="shared" si="17"/>
        <v>A</v>
      </c>
      <c r="Z82" s="1" t="s">
        <v>256</v>
      </c>
    </row>
    <row r="83" spans="2:26" x14ac:dyDescent="0.25">
      <c r="B83" s="48">
        <v>13</v>
      </c>
      <c r="C83" s="48"/>
      <c r="D83" s="48">
        <v>5653020197</v>
      </c>
      <c r="E83" s="49" t="s">
        <v>175</v>
      </c>
      <c r="F83" s="50" t="s">
        <v>176</v>
      </c>
      <c r="G83" s="2">
        <v>1</v>
      </c>
      <c r="H83" s="2">
        <v>1</v>
      </c>
      <c r="I83" s="2">
        <v>1</v>
      </c>
      <c r="J83" s="11">
        <v>1</v>
      </c>
      <c r="K83" s="11">
        <v>1</v>
      </c>
      <c r="L83" s="11">
        <v>1</v>
      </c>
      <c r="M83" s="11">
        <v>0.5</v>
      </c>
      <c r="N83" s="11">
        <v>1</v>
      </c>
      <c r="O83" s="7">
        <f t="shared" si="12"/>
        <v>7.5</v>
      </c>
      <c r="P83" s="35">
        <f t="shared" si="13"/>
        <v>18.75</v>
      </c>
      <c r="Q83" s="34"/>
      <c r="R83" s="9">
        <v>20</v>
      </c>
      <c r="S83" s="47">
        <f t="shared" si="14"/>
        <v>30</v>
      </c>
      <c r="T83" s="8"/>
      <c r="U83" s="9">
        <v>21</v>
      </c>
      <c r="V83" s="35">
        <f t="shared" si="15"/>
        <v>42</v>
      </c>
      <c r="W83" s="10"/>
      <c r="X83" s="40">
        <f t="shared" si="16"/>
        <v>90.75</v>
      </c>
      <c r="Y83" s="41" t="str">
        <f t="shared" si="17"/>
        <v>A</v>
      </c>
      <c r="Z83" s="1" t="s">
        <v>256</v>
      </c>
    </row>
    <row r="84" spans="2:26" x14ac:dyDescent="0.25">
      <c r="B84" s="48">
        <v>13</v>
      </c>
      <c r="C84" s="48"/>
      <c r="D84" s="48">
        <v>5553020115</v>
      </c>
      <c r="E84" s="49" t="s">
        <v>60</v>
      </c>
      <c r="F84" s="50" t="s">
        <v>61</v>
      </c>
      <c r="G84" s="2">
        <v>1</v>
      </c>
      <c r="H84" s="2">
        <v>1</v>
      </c>
      <c r="I84" s="2">
        <v>0.5</v>
      </c>
      <c r="J84" s="11">
        <v>1</v>
      </c>
      <c r="K84" s="11">
        <v>1</v>
      </c>
      <c r="L84" s="11">
        <v>1</v>
      </c>
      <c r="M84" s="11">
        <v>0.5</v>
      </c>
      <c r="N84" s="11">
        <v>1</v>
      </c>
      <c r="O84" s="7">
        <f t="shared" si="12"/>
        <v>7</v>
      </c>
      <c r="P84" s="35">
        <f t="shared" si="13"/>
        <v>17.5</v>
      </c>
      <c r="Q84" s="34"/>
      <c r="R84" s="9">
        <v>20</v>
      </c>
      <c r="S84" s="47">
        <f t="shared" si="14"/>
        <v>30</v>
      </c>
      <c r="T84" s="8"/>
      <c r="U84" s="9">
        <v>19</v>
      </c>
      <c r="V84" s="35">
        <f t="shared" si="15"/>
        <v>38</v>
      </c>
      <c r="W84" s="10"/>
      <c r="X84" s="40">
        <f t="shared" si="16"/>
        <v>85.5</v>
      </c>
      <c r="Y84" s="41" t="str">
        <f t="shared" si="17"/>
        <v>A</v>
      </c>
      <c r="Z84" s="1" t="s">
        <v>256</v>
      </c>
    </row>
    <row r="85" spans="2:26" x14ac:dyDescent="0.25">
      <c r="B85" s="48">
        <v>13</v>
      </c>
      <c r="C85" s="48"/>
      <c r="D85" s="48">
        <v>5653020056</v>
      </c>
      <c r="E85" s="49" t="s">
        <v>171</v>
      </c>
      <c r="F85" s="50" t="s">
        <v>172</v>
      </c>
      <c r="G85" s="2">
        <v>1</v>
      </c>
      <c r="H85" s="2">
        <v>1</v>
      </c>
      <c r="I85" s="2">
        <v>1</v>
      </c>
      <c r="J85" s="11">
        <v>1</v>
      </c>
      <c r="K85" s="11">
        <v>1</v>
      </c>
      <c r="L85" s="11">
        <v>1</v>
      </c>
      <c r="M85" s="11">
        <v>0</v>
      </c>
      <c r="N85" s="11">
        <v>1</v>
      </c>
      <c r="O85" s="7">
        <f t="shared" si="12"/>
        <v>7</v>
      </c>
      <c r="P85" s="35">
        <f t="shared" si="13"/>
        <v>17.5</v>
      </c>
      <c r="Q85" s="34"/>
      <c r="R85" s="9">
        <v>20</v>
      </c>
      <c r="S85" s="47">
        <f t="shared" si="14"/>
        <v>30</v>
      </c>
      <c r="T85" s="8"/>
      <c r="U85" s="9">
        <v>18</v>
      </c>
      <c r="V85" s="35">
        <f t="shared" si="15"/>
        <v>36</v>
      </c>
      <c r="W85" s="10"/>
      <c r="X85" s="40">
        <f t="shared" si="16"/>
        <v>83.5</v>
      </c>
      <c r="Y85" s="41" t="str">
        <f t="shared" si="17"/>
        <v>A</v>
      </c>
      <c r="Z85" s="1" t="s">
        <v>256</v>
      </c>
    </row>
    <row r="86" spans="2:26" x14ac:dyDescent="0.25">
      <c r="B86" s="48">
        <v>13</v>
      </c>
      <c r="C86" s="48"/>
      <c r="D86" s="48">
        <v>5653020981</v>
      </c>
      <c r="E86" s="49" t="s">
        <v>177</v>
      </c>
      <c r="F86" s="50" t="s">
        <v>61</v>
      </c>
      <c r="G86" s="2">
        <v>1</v>
      </c>
      <c r="H86" s="2">
        <v>1</v>
      </c>
      <c r="I86" s="2">
        <v>0</v>
      </c>
      <c r="J86" s="11">
        <v>1</v>
      </c>
      <c r="K86" s="11">
        <v>1</v>
      </c>
      <c r="L86" s="11">
        <v>1</v>
      </c>
      <c r="M86" s="51">
        <v>0</v>
      </c>
      <c r="N86" s="11">
        <v>1</v>
      </c>
      <c r="O86" s="7">
        <f t="shared" si="12"/>
        <v>6</v>
      </c>
      <c r="P86" s="35">
        <f t="shared" si="13"/>
        <v>15</v>
      </c>
      <c r="Q86" s="34"/>
      <c r="R86" s="9">
        <v>20</v>
      </c>
      <c r="S86" s="47">
        <f t="shared" si="14"/>
        <v>30</v>
      </c>
      <c r="T86" s="8"/>
      <c r="U86" s="9">
        <v>18</v>
      </c>
      <c r="V86" s="35">
        <f t="shared" si="15"/>
        <v>36</v>
      </c>
      <c r="W86" s="10"/>
      <c r="X86" s="40">
        <f t="shared" si="16"/>
        <v>81</v>
      </c>
      <c r="Y86" s="41" t="str">
        <f t="shared" si="17"/>
        <v>A</v>
      </c>
      <c r="Z86" s="1" t="s">
        <v>256</v>
      </c>
    </row>
    <row r="87" spans="2:26" x14ac:dyDescent="0.25">
      <c r="B87" s="48">
        <v>13</v>
      </c>
      <c r="C87" s="48"/>
      <c r="D87" s="48">
        <v>5653020585</v>
      </c>
      <c r="E87" s="49" t="s">
        <v>178</v>
      </c>
      <c r="F87" s="50" t="s">
        <v>179</v>
      </c>
      <c r="G87" s="2">
        <v>1</v>
      </c>
      <c r="H87" s="2">
        <v>1</v>
      </c>
      <c r="I87" s="2">
        <v>1</v>
      </c>
      <c r="J87" s="11">
        <v>1</v>
      </c>
      <c r="K87" s="11">
        <v>1</v>
      </c>
      <c r="L87" s="11">
        <v>1</v>
      </c>
      <c r="M87" s="51">
        <v>0</v>
      </c>
      <c r="N87" s="11">
        <v>1</v>
      </c>
      <c r="O87" s="7">
        <f t="shared" si="12"/>
        <v>7</v>
      </c>
      <c r="P87" s="35">
        <f t="shared" si="13"/>
        <v>17.5</v>
      </c>
      <c r="Q87" s="34"/>
      <c r="R87" s="9">
        <v>20</v>
      </c>
      <c r="S87" s="47">
        <f t="shared" si="14"/>
        <v>30</v>
      </c>
      <c r="T87" s="8"/>
      <c r="U87" s="9">
        <v>17</v>
      </c>
      <c r="V87" s="35">
        <f t="shared" si="15"/>
        <v>34</v>
      </c>
      <c r="W87" s="10"/>
      <c r="X87" s="40">
        <f t="shared" si="16"/>
        <v>81.5</v>
      </c>
      <c r="Y87" s="41" t="str">
        <f t="shared" si="17"/>
        <v>A</v>
      </c>
      <c r="Z87" s="1" t="s">
        <v>256</v>
      </c>
    </row>
    <row r="88" spans="2:26" x14ac:dyDescent="0.25">
      <c r="B88" s="43">
        <v>14</v>
      </c>
      <c r="C88" s="43"/>
      <c r="D88" s="43">
        <v>5653020171</v>
      </c>
      <c r="E88" s="44" t="s">
        <v>162</v>
      </c>
      <c r="F88" s="45" t="s">
        <v>163</v>
      </c>
      <c r="G88" s="2">
        <v>1</v>
      </c>
      <c r="H88" s="2">
        <v>0.5</v>
      </c>
      <c r="I88" s="2">
        <v>0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7">
        <f t="shared" si="12"/>
        <v>6.5</v>
      </c>
      <c r="P88" s="35">
        <f t="shared" si="13"/>
        <v>16.25</v>
      </c>
      <c r="Q88" s="34"/>
      <c r="R88" s="9">
        <v>20</v>
      </c>
      <c r="S88" s="47">
        <f t="shared" si="14"/>
        <v>30</v>
      </c>
      <c r="T88" s="8"/>
      <c r="U88" s="9">
        <v>20</v>
      </c>
      <c r="V88" s="35">
        <f t="shared" si="15"/>
        <v>40</v>
      </c>
      <c r="W88" s="10"/>
      <c r="X88" s="40">
        <f t="shared" si="16"/>
        <v>86.25</v>
      </c>
      <c r="Y88" s="41" t="str">
        <f t="shared" si="17"/>
        <v>A</v>
      </c>
      <c r="Z88" s="1" t="s">
        <v>244</v>
      </c>
    </row>
    <row r="89" spans="2:26" x14ac:dyDescent="0.25">
      <c r="B89" s="43">
        <v>14</v>
      </c>
      <c r="C89" s="43"/>
      <c r="D89" s="43">
        <v>5653020072</v>
      </c>
      <c r="E89" s="44" t="s">
        <v>158</v>
      </c>
      <c r="F89" s="45" t="s">
        <v>159</v>
      </c>
      <c r="G89" s="2">
        <v>1</v>
      </c>
      <c r="H89" s="2">
        <v>1</v>
      </c>
      <c r="I89" s="2">
        <v>0.5</v>
      </c>
      <c r="J89" s="11">
        <v>0</v>
      </c>
      <c r="K89" s="11">
        <v>1</v>
      </c>
      <c r="L89" s="11">
        <v>0.5</v>
      </c>
      <c r="M89" s="51">
        <v>0</v>
      </c>
      <c r="N89" s="11">
        <v>1</v>
      </c>
      <c r="O89" s="7">
        <f t="shared" si="12"/>
        <v>5</v>
      </c>
      <c r="P89" s="35">
        <f t="shared" si="13"/>
        <v>12.5</v>
      </c>
      <c r="Q89" s="34"/>
      <c r="R89" s="9">
        <v>20</v>
      </c>
      <c r="S89" s="47">
        <f t="shared" si="14"/>
        <v>30</v>
      </c>
      <c r="T89" s="8"/>
      <c r="U89" s="9">
        <v>18</v>
      </c>
      <c r="V89" s="35">
        <f t="shared" si="15"/>
        <v>36</v>
      </c>
      <c r="W89" s="10"/>
      <c r="X89" s="40">
        <f t="shared" si="16"/>
        <v>78.5</v>
      </c>
      <c r="Y89" s="41" t="str">
        <f t="shared" si="17"/>
        <v>B+</v>
      </c>
      <c r="Z89" s="1" t="s">
        <v>244</v>
      </c>
    </row>
    <row r="90" spans="2:26" x14ac:dyDescent="0.25">
      <c r="B90" s="43">
        <v>14</v>
      </c>
      <c r="C90" s="43"/>
      <c r="D90" s="43">
        <v>5653020569</v>
      </c>
      <c r="E90" s="44" t="s">
        <v>164</v>
      </c>
      <c r="F90" s="45" t="s">
        <v>165</v>
      </c>
      <c r="G90" s="2">
        <v>1</v>
      </c>
      <c r="H90" s="2">
        <v>0.5</v>
      </c>
      <c r="I90" s="2">
        <v>0</v>
      </c>
      <c r="J90" s="11">
        <v>1</v>
      </c>
      <c r="K90" s="11">
        <v>1</v>
      </c>
      <c r="L90" s="11">
        <v>0.5</v>
      </c>
      <c r="M90" s="11">
        <v>0.5</v>
      </c>
      <c r="N90" s="11">
        <v>1</v>
      </c>
      <c r="O90" s="7">
        <f t="shared" si="12"/>
        <v>5.5</v>
      </c>
      <c r="P90" s="35">
        <f t="shared" si="13"/>
        <v>13.75</v>
      </c>
      <c r="Q90" s="34"/>
      <c r="R90" s="9">
        <v>20</v>
      </c>
      <c r="S90" s="47">
        <f t="shared" si="14"/>
        <v>30</v>
      </c>
      <c r="T90" s="8"/>
      <c r="U90" s="9">
        <v>15</v>
      </c>
      <c r="V90" s="35">
        <f t="shared" si="15"/>
        <v>30</v>
      </c>
      <c r="W90" s="10"/>
      <c r="X90" s="40">
        <f t="shared" si="16"/>
        <v>73.75</v>
      </c>
      <c r="Y90" s="41" t="str">
        <f t="shared" si="17"/>
        <v>B</v>
      </c>
      <c r="Z90" s="1" t="s">
        <v>244</v>
      </c>
    </row>
    <row r="91" spans="2:26" x14ac:dyDescent="0.25">
      <c r="B91" s="43">
        <v>14</v>
      </c>
      <c r="C91" s="43"/>
      <c r="D91" s="43">
        <v>5653020205</v>
      </c>
      <c r="E91" s="44" t="s">
        <v>160</v>
      </c>
      <c r="F91" s="45" t="s">
        <v>161</v>
      </c>
      <c r="G91" s="2">
        <v>1</v>
      </c>
      <c r="H91" s="2">
        <v>0.5</v>
      </c>
      <c r="I91" s="2">
        <v>0</v>
      </c>
      <c r="J91" s="11">
        <v>1</v>
      </c>
      <c r="K91" s="11">
        <v>1</v>
      </c>
      <c r="L91" s="11">
        <v>1</v>
      </c>
      <c r="M91" s="51">
        <v>0.5</v>
      </c>
      <c r="N91" s="11">
        <v>1</v>
      </c>
      <c r="O91" s="7">
        <f t="shared" si="12"/>
        <v>6</v>
      </c>
      <c r="P91" s="35">
        <f t="shared" si="13"/>
        <v>15</v>
      </c>
      <c r="Q91" s="34"/>
      <c r="R91" s="9">
        <v>20</v>
      </c>
      <c r="S91" s="47">
        <f t="shared" si="14"/>
        <v>30</v>
      </c>
      <c r="T91" s="8"/>
      <c r="U91" s="9">
        <v>12</v>
      </c>
      <c r="V91" s="35">
        <f t="shared" si="15"/>
        <v>24</v>
      </c>
      <c r="W91" s="10"/>
      <c r="X91" s="40">
        <f t="shared" si="16"/>
        <v>69</v>
      </c>
      <c r="Y91" s="41" t="str">
        <f t="shared" si="17"/>
        <v>C+</v>
      </c>
      <c r="Z91" s="1" t="s">
        <v>244</v>
      </c>
    </row>
    <row r="92" spans="2:26" x14ac:dyDescent="0.25">
      <c r="B92" s="43">
        <v>14</v>
      </c>
      <c r="C92" s="43"/>
      <c r="D92" s="43">
        <v>5653020213</v>
      </c>
      <c r="E92" s="44" t="s">
        <v>203</v>
      </c>
      <c r="F92" s="45" t="s">
        <v>204</v>
      </c>
      <c r="G92" s="2">
        <v>1</v>
      </c>
      <c r="H92" s="2">
        <v>0</v>
      </c>
      <c r="I92" s="2">
        <v>1</v>
      </c>
      <c r="J92" s="11">
        <v>0.5</v>
      </c>
      <c r="K92" s="11">
        <v>0</v>
      </c>
      <c r="L92" s="11">
        <v>1</v>
      </c>
      <c r="M92" s="11">
        <v>0.5</v>
      </c>
      <c r="N92" s="11">
        <v>1</v>
      </c>
      <c r="O92" s="7">
        <f t="shared" si="12"/>
        <v>5</v>
      </c>
      <c r="P92" s="35">
        <f t="shared" si="13"/>
        <v>12.5</v>
      </c>
      <c r="Q92" s="34"/>
      <c r="R92" s="9">
        <v>20</v>
      </c>
      <c r="S92" s="47">
        <f t="shared" si="14"/>
        <v>30</v>
      </c>
      <c r="T92" s="8"/>
      <c r="U92" s="9">
        <v>11</v>
      </c>
      <c r="V92" s="35">
        <f t="shared" si="15"/>
        <v>22</v>
      </c>
      <c r="W92" s="10"/>
      <c r="X92" s="40">
        <f t="shared" si="16"/>
        <v>64.5</v>
      </c>
      <c r="Y92" s="41" t="str">
        <f t="shared" si="17"/>
        <v>C+</v>
      </c>
      <c r="Z92" s="1" t="s">
        <v>244</v>
      </c>
    </row>
    <row r="93" spans="2:26" x14ac:dyDescent="0.25">
      <c r="B93" s="48">
        <v>15</v>
      </c>
      <c r="C93" s="48"/>
      <c r="D93" s="48">
        <v>5653010180</v>
      </c>
      <c r="E93" s="49" t="s">
        <v>223</v>
      </c>
      <c r="F93" s="50" t="s">
        <v>224</v>
      </c>
      <c r="G93" s="2">
        <v>0</v>
      </c>
      <c r="H93" s="2">
        <v>1</v>
      </c>
      <c r="I93" s="2">
        <v>0</v>
      </c>
      <c r="J93" s="11">
        <v>1</v>
      </c>
      <c r="K93" s="11">
        <v>1</v>
      </c>
      <c r="L93" s="11">
        <v>0.5</v>
      </c>
      <c r="M93" s="11">
        <v>1</v>
      </c>
      <c r="N93" s="11">
        <v>1</v>
      </c>
      <c r="O93" s="7">
        <f t="shared" si="12"/>
        <v>5.5</v>
      </c>
      <c r="P93" s="35">
        <f t="shared" si="13"/>
        <v>13.75</v>
      </c>
      <c r="Q93" s="34"/>
      <c r="R93" s="9">
        <v>18</v>
      </c>
      <c r="S93" s="47">
        <f t="shared" si="14"/>
        <v>27</v>
      </c>
      <c r="T93" s="8"/>
      <c r="U93" s="9">
        <v>16</v>
      </c>
      <c r="V93" s="35">
        <f t="shared" si="15"/>
        <v>32</v>
      </c>
      <c r="W93" s="10"/>
      <c r="X93" s="40">
        <f t="shared" si="16"/>
        <v>72.75</v>
      </c>
      <c r="Y93" s="41" t="str">
        <f t="shared" si="17"/>
        <v>B</v>
      </c>
      <c r="Z93" s="1" t="s">
        <v>246</v>
      </c>
    </row>
    <row r="94" spans="2:26" x14ac:dyDescent="0.25">
      <c r="B94" s="48">
        <v>15</v>
      </c>
      <c r="C94" s="48"/>
      <c r="D94" s="48">
        <v>5653020247</v>
      </c>
      <c r="E94" s="49" t="s">
        <v>128</v>
      </c>
      <c r="F94" s="50" t="s">
        <v>129</v>
      </c>
      <c r="G94" s="2">
        <v>1</v>
      </c>
      <c r="H94" s="2">
        <v>1</v>
      </c>
      <c r="I94" s="2">
        <v>1</v>
      </c>
      <c r="J94" s="11">
        <v>1</v>
      </c>
      <c r="K94" s="11">
        <v>1</v>
      </c>
      <c r="L94" s="11">
        <v>0.5</v>
      </c>
      <c r="M94" s="11">
        <v>1</v>
      </c>
      <c r="N94" s="11">
        <v>1</v>
      </c>
      <c r="O94" s="7">
        <f t="shared" si="12"/>
        <v>7.5</v>
      </c>
      <c r="P94" s="35">
        <f t="shared" si="13"/>
        <v>18.75</v>
      </c>
      <c r="Q94" s="34"/>
      <c r="R94" s="9">
        <v>18</v>
      </c>
      <c r="S94" s="47">
        <f t="shared" si="14"/>
        <v>27</v>
      </c>
      <c r="T94" s="8"/>
      <c r="U94" s="9">
        <v>12</v>
      </c>
      <c r="V94" s="35">
        <f t="shared" si="15"/>
        <v>24</v>
      </c>
      <c r="W94" s="10"/>
      <c r="X94" s="40">
        <f t="shared" si="16"/>
        <v>69.75</v>
      </c>
      <c r="Y94" s="41" t="str">
        <f t="shared" si="17"/>
        <v>B</v>
      </c>
      <c r="Z94" s="1" t="s">
        <v>246</v>
      </c>
    </row>
    <row r="95" spans="2:26" x14ac:dyDescent="0.25">
      <c r="B95" s="48">
        <v>15</v>
      </c>
      <c r="C95" s="48"/>
      <c r="D95" s="48">
        <v>5653020890</v>
      </c>
      <c r="E95" s="49" t="s">
        <v>126</v>
      </c>
      <c r="F95" s="50" t="s">
        <v>127</v>
      </c>
      <c r="G95" s="2">
        <v>1</v>
      </c>
      <c r="H95" s="2">
        <v>1</v>
      </c>
      <c r="I95" s="2">
        <v>0</v>
      </c>
      <c r="J95" s="11">
        <v>1</v>
      </c>
      <c r="K95" s="11">
        <v>1</v>
      </c>
      <c r="L95" s="11">
        <v>0.5</v>
      </c>
      <c r="M95" s="11">
        <v>1</v>
      </c>
      <c r="N95" s="11">
        <v>1</v>
      </c>
      <c r="O95" s="7">
        <f t="shared" si="12"/>
        <v>6.5</v>
      </c>
      <c r="P95" s="35">
        <f t="shared" si="13"/>
        <v>16.25</v>
      </c>
      <c r="Q95" s="34"/>
      <c r="R95" s="9">
        <v>18</v>
      </c>
      <c r="S95" s="47">
        <f t="shared" si="14"/>
        <v>27</v>
      </c>
      <c r="T95" s="8"/>
      <c r="U95" s="9">
        <v>10</v>
      </c>
      <c r="V95" s="35">
        <f t="shared" si="15"/>
        <v>20</v>
      </c>
      <c r="W95" s="10"/>
      <c r="X95" s="40">
        <f t="shared" si="16"/>
        <v>63.25</v>
      </c>
      <c r="Y95" s="41" t="str">
        <f t="shared" si="17"/>
        <v>C</v>
      </c>
      <c r="Z95" s="1" t="s">
        <v>246</v>
      </c>
    </row>
    <row r="96" spans="2:26" x14ac:dyDescent="0.25">
      <c r="B96" s="48">
        <v>15</v>
      </c>
      <c r="C96" s="48"/>
      <c r="D96" s="48"/>
      <c r="E96" s="49" t="s">
        <v>213</v>
      </c>
      <c r="F96" s="50" t="s">
        <v>214</v>
      </c>
      <c r="G96" s="2">
        <v>1</v>
      </c>
      <c r="H96" s="2">
        <v>0</v>
      </c>
      <c r="I96" s="2">
        <v>0.5</v>
      </c>
      <c r="J96" s="2">
        <v>0.5</v>
      </c>
      <c r="K96" s="11">
        <v>0.5</v>
      </c>
      <c r="L96" s="11">
        <v>1</v>
      </c>
      <c r="M96" s="11">
        <v>0.5</v>
      </c>
      <c r="N96" s="11">
        <v>1</v>
      </c>
      <c r="O96" s="7">
        <f t="shared" si="12"/>
        <v>5</v>
      </c>
      <c r="P96" s="35">
        <f t="shared" si="13"/>
        <v>12.5</v>
      </c>
      <c r="Q96" s="34"/>
      <c r="R96" s="9">
        <v>18</v>
      </c>
      <c r="S96" s="47">
        <f t="shared" si="14"/>
        <v>27</v>
      </c>
      <c r="T96" s="8"/>
      <c r="U96" s="9">
        <v>10</v>
      </c>
      <c r="V96" s="35">
        <f t="shared" si="15"/>
        <v>20</v>
      </c>
      <c r="W96" s="10"/>
      <c r="X96" s="40">
        <f t="shared" si="16"/>
        <v>59.5</v>
      </c>
      <c r="Y96" s="41" t="str">
        <f t="shared" si="17"/>
        <v>C</v>
      </c>
      <c r="Z96" s="1" t="s">
        <v>246</v>
      </c>
    </row>
    <row r="97" spans="2:26" x14ac:dyDescent="0.25">
      <c r="B97" s="48">
        <v>15</v>
      </c>
      <c r="C97" s="48"/>
      <c r="D97" s="48">
        <v>5553020214</v>
      </c>
      <c r="E97" s="49" t="s">
        <v>76</v>
      </c>
      <c r="F97" s="50" t="s">
        <v>77</v>
      </c>
      <c r="G97" s="2">
        <v>1</v>
      </c>
      <c r="H97" s="2">
        <v>1</v>
      </c>
      <c r="I97" s="2">
        <v>1</v>
      </c>
      <c r="J97" s="11">
        <v>1</v>
      </c>
      <c r="K97" s="11">
        <v>0.5</v>
      </c>
      <c r="L97" s="11">
        <v>0.5</v>
      </c>
      <c r="M97" s="11">
        <v>1</v>
      </c>
      <c r="N97" s="11">
        <v>1</v>
      </c>
      <c r="O97" s="7">
        <f t="shared" si="12"/>
        <v>7</v>
      </c>
      <c r="P97" s="35">
        <f t="shared" si="13"/>
        <v>17.5</v>
      </c>
      <c r="Q97" s="34"/>
      <c r="R97" s="9">
        <v>18</v>
      </c>
      <c r="S97" s="47">
        <f t="shared" si="14"/>
        <v>27</v>
      </c>
      <c r="T97" s="8"/>
      <c r="U97" s="9">
        <v>9</v>
      </c>
      <c r="V97" s="35">
        <f t="shared" si="15"/>
        <v>18</v>
      </c>
      <c r="W97" s="10"/>
      <c r="X97" s="40">
        <f t="shared" si="16"/>
        <v>62.5</v>
      </c>
      <c r="Y97" s="41" t="str">
        <f t="shared" si="17"/>
        <v>C</v>
      </c>
      <c r="Z97" s="1" t="s">
        <v>246</v>
      </c>
    </row>
    <row r="98" spans="2:26" x14ac:dyDescent="0.25">
      <c r="B98" s="48">
        <v>15</v>
      </c>
      <c r="C98" s="48"/>
      <c r="D98" s="48">
        <v>5653520259</v>
      </c>
      <c r="E98" s="49" t="s">
        <v>215</v>
      </c>
      <c r="F98" s="50" t="s">
        <v>216</v>
      </c>
      <c r="G98" s="2">
        <v>1</v>
      </c>
      <c r="H98" s="2">
        <v>0</v>
      </c>
      <c r="I98" s="2">
        <v>0.5</v>
      </c>
      <c r="J98" s="11">
        <v>0</v>
      </c>
      <c r="K98" s="11">
        <v>1</v>
      </c>
      <c r="L98" s="11">
        <v>1</v>
      </c>
      <c r="M98" s="11">
        <v>0</v>
      </c>
      <c r="N98" s="11">
        <v>1</v>
      </c>
      <c r="O98" s="7">
        <f t="shared" si="12"/>
        <v>4.5</v>
      </c>
      <c r="P98" s="35">
        <f t="shared" si="13"/>
        <v>11.25</v>
      </c>
      <c r="Q98" s="34"/>
      <c r="R98" s="9">
        <v>18</v>
      </c>
      <c r="S98" s="47">
        <f t="shared" si="14"/>
        <v>27</v>
      </c>
      <c r="T98" s="8"/>
      <c r="U98" s="9">
        <v>9</v>
      </c>
      <c r="V98" s="35">
        <f t="shared" si="15"/>
        <v>18</v>
      </c>
      <c r="W98" s="10"/>
      <c r="X98" s="40">
        <f t="shared" si="16"/>
        <v>56.25</v>
      </c>
      <c r="Y98" s="41" t="str">
        <f t="shared" si="17"/>
        <v>D+</v>
      </c>
      <c r="Z98" s="1" t="s">
        <v>246</v>
      </c>
    </row>
    <row r="99" spans="2:26" x14ac:dyDescent="0.25">
      <c r="B99" s="48">
        <v>15</v>
      </c>
      <c r="C99" s="48"/>
      <c r="D99" s="48">
        <v>5653020155</v>
      </c>
      <c r="E99" s="49" t="s">
        <v>201</v>
      </c>
      <c r="F99" s="50" t="s">
        <v>202</v>
      </c>
      <c r="G99" s="2">
        <v>1</v>
      </c>
      <c r="H99" s="2">
        <v>0</v>
      </c>
      <c r="I99" s="2">
        <v>1</v>
      </c>
      <c r="J99" s="11">
        <v>0.5</v>
      </c>
      <c r="K99" s="11">
        <v>0.5</v>
      </c>
      <c r="L99" s="11">
        <v>0.5</v>
      </c>
      <c r="M99" s="11">
        <v>0</v>
      </c>
      <c r="N99" s="11">
        <v>1</v>
      </c>
      <c r="O99" s="7">
        <f t="shared" si="12"/>
        <v>4.5</v>
      </c>
      <c r="P99" s="35">
        <f t="shared" si="13"/>
        <v>11.25</v>
      </c>
      <c r="Q99" s="34"/>
      <c r="R99" s="9">
        <v>18</v>
      </c>
      <c r="S99" s="47">
        <f t="shared" si="14"/>
        <v>27</v>
      </c>
      <c r="T99" s="8"/>
      <c r="U99" s="9">
        <v>6</v>
      </c>
      <c r="V99" s="35">
        <f t="shared" si="15"/>
        <v>12</v>
      </c>
      <c r="W99" s="10"/>
      <c r="X99" s="40">
        <f t="shared" si="16"/>
        <v>50.25</v>
      </c>
      <c r="Y99" s="41" t="str">
        <f t="shared" si="17"/>
        <v>D</v>
      </c>
      <c r="Z99" s="1" t="s">
        <v>246</v>
      </c>
    </row>
    <row r="100" spans="2:26" x14ac:dyDescent="0.25">
      <c r="B100" s="43">
        <v>16</v>
      </c>
      <c r="C100" s="43"/>
      <c r="D100" s="43">
        <v>5553520148</v>
      </c>
      <c r="E100" s="44" t="s">
        <v>217</v>
      </c>
      <c r="F100" s="45" t="s">
        <v>218</v>
      </c>
      <c r="G100" s="2">
        <v>1</v>
      </c>
      <c r="H100" s="2">
        <v>0</v>
      </c>
      <c r="I100" s="2">
        <v>0.5</v>
      </c>
      <c r="J100" s="11">
        <v>0.5</v>
      </c>
      <c r="K100" s="11">
        <v>1</v>
      </c>
      <c r="L100" s="11">
        <v>0.5</v>
      </c>
      <c r="M100" s="11">
        <v>0</v>
      </c>
      <c r="N100" s="11">
        <v>1</v>
      </c>
      <c r="O100" s="7">
        <f t="shared" si="12"/>
        <v>4.5</v>
      </c>
      <c r="P100" s="35">
        <f t="shared" si="13"/>
        <v>11.25</v>
      </c>
      <c r="Q100" s="34"/>
      <c r="R100" s="9">
        <v>0</v>
      </c>
      <c r="S100" s="47">
        <f t="shared" si="14"/>
        <v>0</v>
      </c>
      <c r="T100" s="8"/>
      <c r="U100" s="9">
        <v>12</v>
      </c>
      <c r="V100" s="35">
        <f t="shared" si="15"/>
        <v>24</v>
      </c>
      <c r="W100" s="10"/>
      <c r="X100" s="40">
        <f t="shared" si="16"/>
        <v>35.25</v>
      </c>
      <c r="Y100" s="41" t="str">
        <f t="shared" si="17"/>
        <v>FAIL</v>
      </c>
    </row>
    <row r="101" spans="2:26" x14ac:dyDescent="0.25">
      <c r="B101" s="43">
        <v>16</v>
      </c>
      <c r="C101" s="43"/>
      <c r="D101" s="43">
        <v>5553520080</v>
      </c>
      <c r="E101" s="44" t="s">
        <v>180</v>
      </c>
      <c r="F101" s="45" t="s">
        <v>181</v>
      </c>
      <c r="G101" s="2">
        <v>1</v>
      </c>
      <c r="H101" s="2">
        <v>0</v>
      </c>
      <c r="I101" s="2">
        <v>1</v>
      </c>
      <c r="J101" s="11">
        <v>0.5</v>
      </c>
      <c r="K101" s="11">
        <v>1</v>
      </c>
      <c r="L101" s="11">
        <v>0.5</v>
      </c>
      <c r="M101" s="11">
        <v>0.5</v>
      </c>
      <c r="N101" s="11">
        <v>0</v>
      </c>
      <c r="O101" s="7">
        <f t="shared" ref="O101:O105" si="18">SUM(G101:N101)</f>
        <v>4.5</v>
      </c>
      <c r="P101" s="35">
        <f t="shared" ref="P101:P105" si="19">O101/8*20</f>
        <v>11.25</v>
      </c>
      <c r="Q101" s="34"/>
      <c r="R101" s="9">
        <v>0</v>
      </c>
      <c r="S101" s="47">
        <f t="shared" ref="S101:S105" si="20">R101/2*3</f>
        <v>0</v>
      </c>
      <c r="T101" s="8"/>
      <c r="U101" s="9"/>
      <c r="V101" s="35">
        <f t="shared" ref="V101:V105" si="21">U101*2</f>
        <v>0</v>
      </c>
      <c r="W101" s="10"/>
      <c r="X101" s="40">
        <f t="shared" si="16"/>
        <v>11.25</v>
      </c>
      <c r="Y101" s="41" t="str">
        <f t="shared" ref="Y101:Y105" si="22">IF(X101&gt;=79.5,"A",IF(X101&gt;=74.5,"B+",IF(X101&gt;=69.5,"B",IF(X101&gt;=64.5,"C+",IF(X101&gt;=59.5,"C",IF(X101&gt;=54.5,"D+",IF(X101&gt;=44.5,"D",IF(X101&lt;44.5,"FAIL"))))))))</f>
        <v>FAIL</v>
      </c>
    </row>
    <row r="102" spans="2:26" x14ac:dyDescent="0.25">
      <c r="B102" s="43">
        <v>16</v>
      </c>
      <c r="C102" s="43"/>
      <c r="D102" s="43">
        <v>5553520106</v>
      </c>
      <c r="E102" s="44" t="s">
        <v>182</v>
      </c>
      <c r="F102" s="45" t="s">
        <v>183</v>
      </c>
      <c r="G102" s="2">
        <v>1</v>
      </c>
      <c r="H102" s="2">
        <v>0</v>
      </c>
      <c r="I102" s="2">
        <v>1</v>
      </c>
      <c r="J102" s="11">
        <v>0.5</v>
      </c>
      <c r="K102" s="11">
        <v>1</v>
      </c>
      <c r="L102" s="11">
        <v>0.5</v>
      </c>
      <c r="M102" s="11">
        <v>0.5</v>
      </c>
      <c r="N102" s="11">
        <v>0</v>
      </c>
      <c r="O102" s="7">
        <f t="shared" si="18"/>
        <v>4.5</v>
      </c>
      <c r="P102" s="35">
        <f t="shared" si="19"/>
        <v>11.25</v>
      </c>
      <c r="Q102" s="34"/>
      <c r="R102" s="9">
        <v>0</v>
      </c>
      <c r="S102" s="47">
        <f t="shared" si="20"/>
        <v>0</v>
      </c>
      <c r="T102" s="8"/>
      <c r="U102" s="9"/>
      <c r="V102" s="35">
        <f t="shared" si="21"/>
        <v>0</v>
      </c>
      <c r="W102" s="10"/>
      <c r="X102" s="40">
        <f t="shared" si="16"/>
        <v>11.25</v>
      </c>
      <c r="Y102" s="41" t="str">
        <f t="shared" si="22"/>
        <v>FAIL</v>
      </c>
    </row>
    <row r="103" spans="2:26" x14ac:dyDescent="0.25">
      <c r="B103" s="43">
        <v>16</v>
      </c>
      <c r="C103" s="43"/>
      <c r="D103" s="43">
        <v>5653500347</v>
      </c>
      <c r="E103" s="44" t="s">
        <v>239</v>
      </c>
      <c r="F103" s="45" t="s">
        <v>240</v>
      </c>
      <c r="G103" s="2">
        <v>0</v>
      </c>
      <c r="H103" s="2">
        <v>0</v>
      </c>
      <c r="I103" s="2">
        <v>0.5</v>
      </c>
      <c r="J103" s="2">
        <v>0.5</v>
      </c>
      <c r="K103" s="11">
        <v>1</v>
      </c>
      <c r="L103" s="11">
        <v>0.5</v>
      </c>
      <c r="M103" s="11">
        <v>1</v>
      </c>
      <c r="N103" s="11">
        <v>0</v>
      </c>
      <c r="O103" s="7">
        <f t="shared" si="18"/>
        <v>3.5</v>
      </c>
      <c r="P103" s="35">
        <f t="shared" si="19"/>
        <v>8.75</v>
      </c>
      <c r="Q103" s="34"/>
      <c r="R103" s="9">
        <v>0</v>
      </c>
      <c r="S103" s="47">
        <f t="shared" si="20"/>
        <v>0</v>
      </c>
      <c r="T103" s="8"/>
      <c r="U103" s="9"/>
      <c r="V103" s="35">
        <f t="shared" si="21"/>
        <v>0</v>
      </c>
      <c r="W103" s="10"/>
      <c r="X103" s="40">
        <f t="shared" si="16"/>
        <v>8.75</v>
      </c>
      <c r="Y103" s="41" t="str">
        <f t="shared" si="22"/>
        <v>FAIL</v>
      </c>
    </row>
    <row r="104" spans="2:26" x14ac:dyDescent="0.25">
      <c r="B104" s="63"/>
      <c r="C104" s="63"/>
      <c r="D104" s="63">
        <v>5753020246</v>
      </c>
      <c r="E104" s="64" t="s">
        <v>219</v>
      </c>
      <c r="F104" s="65" t="s">
        <v>220</v>
      </c>
      <c r="G104" s="2">
        <v>1</v>
      </c>
      <c r="H104" s="2">
        <v>0</v>
      </c>
      <c r="I104" s="2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7">
        <f t="shared" si="18"/>
        <v>1</v>
      </c>
      <c r="P104" s="35">
        <f t="shared" si="19"/>
        <v>2.5</v>
      </c>
      <c r="Q104" s="34"/>
      <c r="R104" s="9"/>
      <c r="S104" s="47">
        <f t="shared" si="20"/>
        <v>0</v>
      </c>
      <c r="T104" s="8"/>
      <c r="U104" s="9"/>
      <c r="V104" s="35">
        <f t="shared" si="21"/>
        <v>0</v>
      </c>
      <c r="W104" s="10"/>
      <c r="X104" s="40">
        <f t="shared" si="16"/>
        <v>2.5</v>
      </c>
      <c r="Y104" s="41" t="s">
        <v>255</v>
      </c>
    </row>
    <row r="105" spans="2:26" x14ac:dyDescent="0.25">
      <c r="B105" s="63"/>
      <c r="C105" s="63"/>
      <c r="D105" s="63"/>
      <c r="E105" s="64" t="s">
        <v>241</v>
      </c>
      <c r="F105" s="65" t="s">
        <v>242</v>
      </c>
      <c r="G105" s="2">
        <v>0</v>
      </c>
      <c r="H105" s="2">
        <v>0</v>
      </c>
      <c r="I105" s="2">
        <v>0</v>
      </c>
      <c r="J105" s="2">
        <v>0.5</v>
      </c>
      <c r="K105" s="11">
        <v>0</v>
      </c>
      <c r="L105" s="11">
        <v>0</v>
      </c>
      <c r="M105" s="11">
        <v>0</v>
      </c>
      <c r="N105" s="11">
        <v>0</v>
      </c>
      <c r="O105" s="7">
        <f t="shared" si="18"/>
        <v>0.5</v>
      </c>
      <c r="P105" s="35">
        <f t="shared" si="19"/>
        <v>1.25</v>
      </c>
      <c r="Q105" s="34"/>
      <c r="R105" s="9"/>
      <c r="S105" s="47">
        <f t="shared" si="20"/>
        <v>0</v>
      </c>
      <c r="T105" s="8"/>
      <c r="U105" s="9"/>
      <c r="V105" s="35">
        <f t="shared" si="21"/>
        <v>0</v>
      </c>
      <c r="W105" s="10"/>
      <c r="X105" s="40">
        <f t="shared" si="16"/>
        <v>1.25</v>
      </c>
      <c r="Y105" s="41" t="s">
        <v>255</v>
      </c>
    </row>
    <row r="108" spans="2:26" x14ac:dyDescent="0.25">
      <c r="B108" s="55" t="s">
        <v>28</v>
      </c>
      <c r="C108" s="55"/>
      <c r="D108" s="55"/>
      <c r="E108" s="55"/>
      <c r="F108" s="55"/>
    </row>
  </sheetData>
  <sortState ref="A5:Z105">
    <sortCondition ref="B5:B105"/>
  </sortState>
  <mergeCells count="4">
    <mergeCell ref="U2:V2"/>
    <mergeCell ref="X2:Y2"/>
    <mergeCell ref="B108:F108"/>
    <mergeCell ref="R2:S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C2" workbookViewId="0">
      <selection activeCell="O20" sqref="O20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57" t="s">
        <v>23</v>
      </c>
      <c r="O14" s="58"/>
    </row>
    <row r="15" spans="2:15" x14ac:dyDescent="0.2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7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 t="s">
        <v>22</v>
      </c>
      <c r="O16" s="27">
        <f>COUNTIF(Scores!Y5:Y105,"A")</f>
        <v>33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 t="s">
        <v>21</v>
      </c>
      <c r="O17" s="27">
        <f>COUNTIF(Scores!Y5:Y105,"B+")</f>
        <v>15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 t="s">
        <v>16</v>
      </c>
      <c r="O18" s="27">
        <f>COUNTIF(Scores!Y5:Y105,"B")</f>
        <v>21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 t="s">
        <v>17</v>
      </c>
      <c r="O19" s="27">
        <f>COUNTIF(Scores!Y5:Y105,"C+")</f>
        <v>7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6" t="s">
        <v>18</v>
      </c>
      <c r="O20" s="27">
        <f>COUNTIF(Scores!Y4:Y105,"C")</f>
        <v>5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 t="s">
        <v>19</v>
      </c>
      <c r="O21" s="27">
        <f>COUNTIF(Scores!Y5:Y105,"D+")</f>
        <v>6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6" t="s">
        <v>31</v>
      </c>
      <c r="O22" s="27">
        <f>COUNTIF(Scores!Y5:Y105,"D")</f>
        <v>6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 t="s">
        <v>20</v>
      </c>
      <c r="O23" s="27">
        <f>COUNTIF(Scores!Y5:Y105,"FAIL")</f>
        <v>6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 t="s">
        <v>24</v>
      </c>
      <c r="O24" s="29">
        <f>COUNTIF(Scores!Y5:Y105,"I")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0" t="s">
        <v>38</v>
      </c>
      <c r="C31" s="61"/>
      <c r="D31" s="62"/>
      <c r="E31" s="25">
        <f>AVERAGE(Scores!V5:V24)</f>
        <v>34.799999999999997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9" t="s">
        <v>29</v>
      </c>
      <c r="C32" s="59"/>
      <c r="D32" s="59"/>
      <c r="E32" s="30">
        <f>AVERAGE(Scores!X5:X24)</f>
        <v>76.612499999999997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1" t="s">
        <v>27</v>
      </c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2016-01-20T07:53:28Z</dcterms:modified>
</cp:coreProperties>
</file>