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5445"/>
  </bookViews>
  <sheets>
    <sheet name="Scores" sheetId="1" r:id="rId1"/>
    <sheet name="Results summary" sheetId="2" r:id="rId2"/>
  </sheets>
  <definedNames>
    <definedName name="_xlnm._FilterDatabase" localSheetId="0" hidden="1">Scores!$A$6:$X$26</definedName>
  </definedNames>
  <calcPr calcId="124519"/>
</workbook>
</file>

<file path=xl/calcChain.xml><?xml version="1.0" encoding="utf-8"?>
<calcChain xmlns="http://schemas.openxmlformats.org/spreadsheetml/2006/main">
  <c r="M15" i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"/>
  <c r="V5" s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"/>
  <c r="M30"/>
  <c r="N30" s="1"/>
  <c r="M51"/>
  <c r="N51" s="1"/>
  <c r="M43"/>
  <c r="N43" s="1"/>
  <c r="V43" s="1"/>
  <c r="W43" s="1"/>
  <c r="M17"/>
  <c r="N17" s="1"/>
  <c r="M5"/>
  <c r="N5" s="1"/>
  <c r="M35"/>
  <c r="N35" s="1"/>
  <c r="M38"/>
  <c r="N38" s="1"/>
  <c r="V38" s="1"/>
  <c r="W38" s="1"/>
  <c r="M6"/>
  <c r="N6" s="1"/>
  <c r="M16"/>
  <c r="N16" s="1"/>
  <c r="M9"/>
  <c r="N9" s="1"/>
  <c r="M14"/>
  <c r="N14" s="1"/>
  <c r="V14" s="1"/>
  <c r="W14" s="1"/>
  <c r="M10"/>
  <c r="N10" s="1"/>
  <c r="M41"/>
  <c r="N41" s="1"/>
  <c r="M52"/>
  <c r="N52" s="1"/>
  <c r="V52" s="1"/>
  <c r="W52" s="1"/>
  <c r="M48"/>
  <c r="N48" s="1"/>
  <c r="N15"/>
  <c r="M39"/>
  <c r="N39" s="1"/>
  <c r="M26"/>
  <c r="N26" s="1"/>
  <c r="V26" s="1"/>
  <c r="W26" s="1"/>
  <c r="M12"/>
  <c r="N12" s="1"/>
  <c r="M8"/>
  <c r="N8" s="1"/>
  <c r="M20"/>
  <c r="N20" s="1"/>
  <c r="M47"/>
  <c r="N47" s="1"/>
  <c r="V47" s="1"/>
  <c r="W47" s="1"/>
  <c r="M18"/>
  <c r="N18" s="1"/>
  <c r="M46"/>
  <c r="N46" s="1"/>
  <c r="M37"/>
  <c r="N37" s="1"/>
  <c r="M27"/>
  <c r="N27" s="1"/>
  <c r="V27" s="1"/>
  <c r="W27" s="1"/>
  <c r="M24"/>
  <c r="N24" s="1"/>
  <c r="M44"/>
  <c r="N44" s="1"/>
  <c r="M7"/>
  <c r="N7" s="1"/>
  <c r="M29"/>
  <c r="N29" s="1"/>
  <c r="V29" s="1"/>
  <c r="W29" s="1"/>
  <c r="M40"/>
  <c r="N40" s="1"/>
  <c r="M34"/>
  <c r="M49"/>
  <c r="M28"/>
  <c r="M13"/>
  <c r="M25"/>
  <c r="M21"/>
  <c r="M22"/>
  <c r="M36"/>
  <c r="M31"/>
  <c r="M50"/>
  <c r="M11"/>
  <c r="M42"/>
  <c r="M32"/>
  <c r="M45"/>
  <c r="M19"/>
  <c r="M23"/>
  <c r="M33"/>
  <c r="V41" l="1"/>
  <c r="W41" s="1"/>
  <c r="V37"/>
  <c r="W37" s="1"/>
  <c r="V9"/>
  <c r="W9" s="1"/>
  <c r="V20"/>
  <c r="W20" s="1"/>
  <c r="V51"/>
  <c r="W51" s="1"/>
  <c r="V7"/>
  <c r="W7" s="1"/>
  <c r="V35"/>
  <c r="W35" s="1"/>
  <c r="V39"/>
  <c r="W39" s="1"/>
  <c r="V40"/>
  <c r="W40" s="1"/>
  <c r="V44"/>
  <c r="W44" s="1"/>
  <c r="V46"/>
  <c r="W46" s="1"/>
  <c r="V8"/>
  <c r="W8" s="1"/>
  <c r="V15"/>
  <c r="W15" s="1"/>
  <c r="V16"/>
  <c r="W16" s="1"/>
  <c r="W5"/>
  <c r="V30"/>
  <c r="W30" s="1"/>
  <c r="V24"/>
  <c r="W24" s="1"/>
  <c r="V18"/>
  <c r="W18" s="1"/>
  <c r="V12"/>
  <c r="W12" s="1"/>
  <c r="V48"/>
  <c r="W48" s="1"/>
  <c r="V10"/>
  <c r="W10" s="1"/>
  <c r="V6"/>
  <c r="W6" s="1"/>
  <c r="V17"/>
  <c r="W17" s="1"/>
  <c r="N32"/>
  <c r="V32" s="1"/>
  <c r="W32" s="1"/>
  <c r="N25"/>
  <c r="V25" s="1"/>
  <c r="W25" s="1"/>
  <c r="N45"/>
  <c r="V45" s="1"/>
  <c r="W45" s="1"/>
  <c r="N21"/>
  <c r="V21" s="1"/>
  <c r="W21" s="1"/>
  <c r="N19"/>
  <c r="V19" s="1"/>
  <c r="W19" s="1"/>
  <c r="N49"/>
  <c r="V49" s="1"/>
  <c r="W49" s="1"/>
  <c r="N31"/>
  <c r="V31" s="1"/>
  <c r="W31" s="1"/>
  <c r="N50"/>
  <c r="V50" s="1"/>
  <c r="W50" s="1"/>
  <c r="N42"/>
  <c r="V42" s="1"/>
  <c r="N22"/>
  <c r="V22" s="1"/>
  <c r="W22" s="1"/>
  <c r="N36"/>
  <c r="V36" s="1"/>
  <c r="W36" s="1"/>
  <c r="N28"/>
  <c r="V28" s="1"/>
  <c r="W28" s="1"/>
  <c r="N33" l="1"/>
  <c r="V33" s="1"/>
  <c r="W33" s="1"/>
  <c r="N34"/>
  <c r="V34" s="1"/>
  <c r="W34" s="1"/>
  <c r="N11"/>
  <c r="V11" s="1"/>
  <c r="W11" s="1"/>
  <c r="N23"/>
  <c r="V23" s="1"/>
  <c r="W23" s="1"/>
  <c r="N13"/>
  <c r="V13" s="1"/>
  <c r="W13" s="1"/>
  <c r="W42"/>
  <c r="E32" i="2" l="1"/>
  <c r="O24" l="1"/>
  <c r="O22"/>
  <c r="O20"/>
  <c r="O18"/>
  <c r="O16"/>
  <c r="O23"/>
  <c r="O21"/>
  <c r="O19"/>
  <c r="O17"/>
</calcChain>
</file>

<file path=xl/sharedStrings.xml><?xml version="1.0" encoding="utf-8"?>
<sst xmlns="http://schemas.openxmlformats.org/spreadsheetml/2006/main" count="142" uniqueCount="139">
  <si>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</si>
  <si>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</si>
  <si>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</si>
  <si>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</si>
  <si>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</si>
  <si>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</si>
  <si>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</si>
  <si>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</si>
  <si>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</si>
  <si>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</si>
  <si>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</si>
  <si>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</si>
  <si>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</si>
  <si>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</si>
  <si>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</si>
  <si>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</si>
  <si>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</si>
  <si>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</si>
  <si>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</si>
  <si>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</si>
  <si>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</si>
  <si>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</si>
  <si>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</si>
  <si>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</si>
  <si>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</si>
  <si>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 xml:space="preserve">Average score on the exam (mean)   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</si>
  <si>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</si>
  <si>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</si>
  <si>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</si>
  <si>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Raw Score</t>
  </si>
  <si>
    <t>%</t>
  </si>
  <si>
    <t>N/A</t>
  </si>
  <si>
    <t>First name (s)</t>
  </si>
  <si>
    <t>Exam</t>
  </si>
  <si>
    <t>/25</t>
  </si>
  <si>
    <t>L7</t>
  </si>
  <si>
    <t>L8</t>
  </si>
  <si>
    <t>/20</t>
  </si>
  <si>
    <t>/8</t>
  </si>
  <si>
    <t>QUERIJERO</t>
  </si>
  <si>
    <t>Presentation</t>
  </si>
  <si>
    <t>/60</t>
  </si>
  <si>
    <t>KENNETH KENE</t>
  </si>
  <si>
    <t>OGBUAGU</t>
  </si>
  <si>
    <t>ATHICHAI</t>
  </si>
  <si>
    <t>APAIWONG</t>
  </si>
  <si>
    <t>SUKITA</t>
  </si>
  <si>
    <t>PROMKONG</t>
  </si>
  <si>
    <t>WONGSATHORN</t>
  </si>
  <si>
    <t>NAKNOI</t>
  </si>
  <si>
    <t>MICHEAL JACOB D.</t>
  </si>
  <si>
    <t>AFEEF</t>
  </si>
  <si>
    <t>WAE-ARLEE</t>
  </si>
  <si>
    <t>ANATEE</t>
  </si>
  <si>
    <t>ABDULLAH</t>
  </si>
  <si>
    <t>JONATHAN LEVI YABUT</t>
  </si>
  <si>
    <t>ROBEDILLO</t>
  </si>
  <si>
    <t>SUJAREE</t>
  </si>
  <si>
    <t>CHAROENMEE</t>
  </si>
  <si>
    <t>SURIYAKAN</t>
  </si>
  <si>
    <t>MADNURAK</t>
  </si>
  <si>
    <t>THOMAS JEAN CHARLES</t>
  </si>
  <si>
    <t>BERENI</t>
  </si>
  <si>
    <t>NAMPUENG</t>
  </si>
  <si>
    <t>LITTLE</t>
  </si>
  <si>
    <t>ANAKKAVEE</t>
  </si>
  <si>
    <t>KERDSOMBOON</t>
  </si>
  <si>
    <t>CHALEEKORN</t>
  </si>
  <si>
    <t>POLNAM</t>
  </si>
  <si>
    <t>CHAYATHINET</t>
  </si>
  <si>
    <t>DETMA</t>
  </si>
  <si>
    <t>JANJIRA</t>
  </si>
  <si>
    <t>KOBBUNKIT</t>
  </si>
  <si>
    <t>JINWARA</t>
  </si>
  <si>
    <t>KITISRIVORAPUN</t>
  </si>
  <si>
    <t>KAMOLCHANOK</t>
  </si>
  <si>
    <t>TURAPUN</t>
  </si>
  <si>
    <t>KORAKOT</t>
  </si>
  <si>
    <t>MANAKULISSARA</t>
  </si>
  <si>
    <t>KRITPAPHA</t>
  </si>
  <si>
    <t>CHAVAENGSUB</t>
  </si>
  <si>
    <t>LAPHAT</t>
  </si>
  <si>
    <t>PADUKA</t>
  </si>
  <si>
    <t>JOHN RAYMOND</t>
  </si>
  <si>
    <t>WILD</t>
  </si>
  <si>
    <t>MAHAKIT</t>
  </si>
  <si>
    <t>PAIBOONGASEMSUTTI</t>
  </si>
  <si>
    <t>MONTITA</t>
  </si>
  <si>
    <t>CHUMPIBOON</t>
  </si>
  <si>
    <t>NICHAMON</t>
  </si>
  <si>
    <t>THONGMUAN</t>
  </si>
  <si>
    <t>ORATHAI</t>
  </si>
  <si>
    <t>SRISALA</t>
  </si>
  <si>
    <t xml:space="preserve">PACHARA </t>
  </si>
  <si>
    <t>ARJVIBOONPORN</t>
  </si>
  <si>
    <t>PANASA</t>
  </si>
  <si>
    <t>CHOCHUWONG</t>
  </si>
  <si>
    <t>PATCHAREE</t>
  </si>
  <si>
    <t>SIRIBOON</t>
  </si>
  <si>
    <t>PICHSINEE</t>
  </si>
  <si>
    <t xml:space="preserve"> PRAPAWONG</t>
  </si>
  <si>
    <t>PIYAPONG</t>
  </si>
  <si>
    <t>TEERAROJNAROPHON</t>
  </si>
  <si>
    <t>PRANGSIRI</t>
  </si>
  <si>
    <t>THONGSUK</t>
  </si>
  <si>
    <t>RAWISADA</t>
  </si>
  <si>
    <t>POENMUNKHONG</t>
  </si>
  <si>
    <t>RITA BERNADETTE</t>
  </si>
  <si>
    <t>DUGAS</t>
  </si>
  <si>
    <t>RUBEYEE</t>
  </si>
  <si>
    <t>MULAMETHAWEE</t>
  </si>
  <si>
    <t xml:space="preserve">SARITA </t>
  </si>
  <si>
    <t>KITMOKE</t>
  </si>
  <si>
    <t>SAWAROS</t>
  </si>
  <si>
    <t>WONGSATIT</t>
  </si>
  <si>
    <t>SONGSIT</t>
  </si>
  <si>
    <t>TONGPRASERT</t>
  </si>
  <si>
    <t>SUPAPORN</t>
  </si>
  <si>
    <t>WIRAYART</t>
  </si>
  <si>
    <t>SUPHAWAT</t>
  </si>
  <si>
    <t>TIYAWAT</t>
  </si>
  <si>
    <t>SUTASINEE</t>
  </si>
  <si>
    <t>PATTRAPORNWIROJ</t>
  </si>
  <si>
    <t>THIDAWADEE</t>
  </si>
  <si>
    <t>KHUNNMUEN</t>
  </si>
  <si>
    <t>THORNTHAN</t>
  </si>
  <si>
    <t>AROSAWA</t>
  </si>
  <si>
    <t>VICTOR CANYON</t>
  </si>
  <si>
    <t>PITMAN</t>
  </si>
  <si>
    <t xml:space="preserve">ARISARA </t>
  </si>
  <si>
    <t>BERLIN</t>
  </si>
  <si>
    <t>ATIPORN</t>
  </si>
  <si>
    <t>PANICH</t>
  </si>
  <si>
    <t>KORNNAPHAT</t>
  </si>
  <si>
    <t>IQBAL</t>
  </si>
  <si>
    <t>PHATCHARAMAI</t>
  </si>
  <si>
    <t>CHOMOK</t>
  </si>
  <si>
    <t>Adjusted</t>
  </si>
  <si>
    <t>"+1"</t>
  </si>
</sst>
</file>

<file path=xl/styles.xml><?xml version="1.0" encoding="utf-8"?>
<styleSheet xmlns="http://schemas.openxmlformats.org/spreadsheetml/2006/main">
  <numFmts count="1">
    <numFmt numFmtId="187" formatCode="0.0"/>
  </numFmts>
  <fonts count="20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Border="0">
      <protection locked="0"/>
    </xf>
    <xf numFmtId="0" fontId="19" fillId="0" borderId="0"/>
    <xf numFmtId="0" fontId="19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187" fontId="8" fillId="2" borderId="2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187" fontId="8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11" fillId="4" borderId="0" xfId="0" applyFont="1" applyFill="1"/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Protection="1">
      <protection locked="0"/>
    </xf>
    <xf numFmtId="0" fontId="1" fillId="9" borderId="2" xfId="0" applyFont="1" applyFill="1" applyBorder="1" applyAlignment="1" applyProtection="1">
      <alignment horizontal="left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87" fontId="3" fillId="10" borderId="2" xfId="0" applyNumberFormat="1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8" fillId="0" borderId="0" xfId="0" applyFont="1"/>
    <xf numFmtId="187" fontId="11" fillId="10" borderId="2" xfId="0" applyNumberFormat="1" applyFont="1" applyFill="1" applyBorder="1" applyAlignment="1" applyProtection="1">
      <alignment horizontal="center"/>
    </xf>
    <xf numFmtId="0" fontId="17" fillId="2" borderId="2" xfId="1" applyFont="1" applyBorder="1" applyAlignment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5" borderId="0" xfId="0" applyNumberFormat="1" applyFont="1" applyFill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1" fillId="9" borderId="13" xfId="0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wrapText="1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17" fillId="2" borderId="3" xfId="1" applyFont="1" applyBorder="1" applyAlignment="1">
      <alignment horizontal="center"/>
      <protection locked="0"/>
    </xf>
  </cellXfs>
  <cellStyles count="4">
    <cellStyle name="Normal 2" xfId="3"/>
    <cellStyle name="Normal 3" xfId="2"/>
    <cellStyle name="Style 1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479E-4"/>
                  <c:y val="5.761565349355027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56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886E-2"/>
                  <c:y val="2.17424836113495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46E-2"/>
                  <c:y val="-0.1355154183926071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845E-2"/>
                  <c:y val="-6.63494669801345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3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49-4B14-BEA9-B55B843B1C5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514E-2"/>
          <c:h val="0.82000099513627167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56</xdr:row>
      <xdr:rowOff>50072</xdr:rowOff>
    </xdr:from>
    <xdr:to>
      <xdr:col>1</xdr:col>
      <xdr:colOff>548355</xdr:colOff>
      <xdr:row>59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2401 (2017)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56"/>
  <sheetViews>
    <sheetView tabSelected="1" topLeftCell="A7" zoomScale="80" zoomScaleNormal="80" workbookViewId="0">
      <pane xSplit="4" topLeftCell="L1" activePane="topRight" state="frozen"/>
      <selection pane="topRight" activeCell="P16" sqref="P16"/>
    </sheetView>
  </sheetViews>
  <sheetFormatPr defaultColWidth="9.140625" defaultRowHeight="15"/>
  <cols>
    <col min="1" max="1" width="11.7109375" style="2" bestFit="1" customWidth="1"/>
    <col min="2" max="2" width="20" style="2" customWidth="1"/>
    <col min="3" max="3" width="23.85546875" style="1" bestFit="1" customWidth="1"/>
    <col min="4" max="4" width="25.7109375" style="1" bestFit="1" customWidth="1"/>
    <col min="5" max="5" width="3.85546875" style="1" customWidth="1"/>
    <col min="6" max="12" width="3.7109375" style="1" customWidth="1"/>
    <col min="13" max="13" width="5.85546875" style="1" bestFit="1" customWidth="1"/>
    <col min="14" max="14" width="5.7109375" style="1" bestFit="1" customWidth="1"/>
    <col min="15" max="15" width="2.28515625" customWidth="1"/>
    <col min="16" max="16" width="13.7109375" bestFit="1" customWidth="1"/>
    <col min="17" max="17" width="3" customWidth="1"/>
    <col min="18" max="20" width="12.7109375" customWidth="1"/>
    <col min="21" max="21" width="2.28515625" customWidth="1"/>
    <col min="22" max="22" width="11.7109375" style="1" bestFit="1" customWidth="1"/>
    <col min="23" max="23" width="7.85546875" style="1" customWidth="1"/>
    <col min="24" max="24" width="74.7109375" style="1" bestFit="1" customWidth="1"/>
    <col min="25" max="25" width="7.85546875" style="1" bestFit="1" customWidth="1"/>
    <col min="26" max="26" width="18.28515625" style="1" customWidth="1"/>
    <col min="27" max="27" width="34" style="1" customWidth="1"/>
    <col min="28" max="28" width="17.7109375" style="1" customWidth="1"/>
    <col min="29" max="35" width="9.140625" style="1"/>
    <col min="36" max="36" width="6.85546875" style="1" customWidth="1"/>
    <col min="37" max="16384" width="9.140625" style="1"/>
  </cols>
  <sheetData>
    <row r="2" spans="1:23" ht="15.75">
      <c r="A2" s="37" t="s">
        <v>0</v>
      </c>
      <c r="B2" s="37" t="s">
        <v>27</v>
      </c>
      <c r="C2" s="37" t="s">
        <v>32</v>
      </c>
      <c r="D2" s="37" t="s">
        <v>1</v>
      </c>
      <c r="E2" s="36" t="s">
        <v>2</v>
      </c>
      <c r="F2" s="6"/>
      <c r="G2" s="6"/>
      <c r="H2" s="6"/>
      <c r="I2" s="6"/>
      <c r="J2" s="6"/>
      <c r="K2" s="35"/>
      <c r="L2" s="6"/>
      <c r="M2" s="6"/>
      <c r="N2" s="7"/>
      <c r="P2" s="41" t="s">
        <v>40</v>
      </c>
      <c r="R2" s="60" t="s">
        <v>33</v>
      </c>
      <c r="S2" s="67"/>
      <c r="T2" s="58"/>
      <c r="U2" s="39"/>
      <c r="V2" s="57" t="s">
        <v>3</v>
      </c>
      <c r="W2" s="58"/>
    </row>
    <row r="3" spans="1:23" ht="23.25">
      <c r="A3" s="10"/>
      <c r="B3" s="10"/>
      <c r="C3" s="11"/>
      <c r="D3" s="12"/>
      <c r="E3" s="9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35</v>
      </c>
      <c r="L3" s="3" t="s">
        <v>36</v>
      </c>
      <c r="M3" s="25" t="s">
        <v>21</v>
      </c>
      <c r="N3" s="33" t="s">
        <v>22</v>
      </c>
      <c r="P3" s="31" t="s">
        <v>30</v>
      </c>
      <c r="R3" s="29" t="s">
        <v>29</v>
      </c>
      <c r="S3" s="29" t="s">
        <v>137</v>
      </c>
      <c r="T3" s="31" t="s">
        <v>30</v>
      </c>
      <c r="V3" s="38" t="s">
        <v>3</v>
      </c>
      <c r="W3" s="38" t="s">
        <v>10</v>
      </c>
    </row>
    <row r="4" spans="1:23">
      <c r="A4" s="53"/>
      <c r="B4" s="53"/>
      <c r="C4" s="54"/>
      <c r="D4" s="54"/>
      <c r="E4" s="52"/>
      <c r="F4" s="52"/>
      <c r="G4" s="52"/>
      <c r="H4" s="52"/>
      <c r="I4" s="52"/>
      <c r="J4" s="52"/>
      <c r="K4" s="52"/>
      <c r="L4" s="52"/>
      <c r="M4" s="55" t="s">
        <v>38</v>
      </c>
      <c r="N4" s="42" t="s">
        <v>37</v>
      </c>
      <c r="P4" s="45" t="s">
        <v>37</v>
      </c>
      <c r="R4" s="45" t="s">
        <v>34</v>
      </c>
      <c r="S4" s="45" t="s">
        <v>138</v>
      </c>
      <c r="T4" s="45" t="s">
        <v>41</v>
      </c>
      <c r="V4" s="42" t="s">
        <v>11</v>
      </c>
      <c r="W4" s="43"/>
    </row>
    <row r="5" spans="1:23">
      <c r="A5" s="49">
        <v>1</v>
      </c>
      <c r="B5" s="49">
        <v>5853520111</v>
      </c>
      <c r="C5" s="50" t="s">
        <v>61</v>
      </c>
      <c r="D5" s="51" t="s">
        <v>62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44">
        <f>SUM(E5:L5)</f>
        <v>8</v>
      </c>
      <c r="N5" s="34">
        <f>M5/8*20</f>
        <v>20</v>
      </c>
      <c r="O5" s="22"/>
      <c r="P5" s="32">
        <v>12.5</v>
      </c>
      <c r="R5" s="30">
        <v>19</v>
      </c>
      <c r="S5" s="30">
        <f>R5+1</f>
        <v>20</v>
      </c>
      <c r="T5" s="40">
        <f>S5/25*60</f>
        <v>48</v>
      </c>
      <c r="V5" s="23">
        <f>N5+T5+P5</f>
        <v>80.5</v>
      </c>
      <c r="W5" s="24" t="str">
        <f>IF(V5&gt;=79.5,"A",IF(V5&gt;=74.5,"B+",IF(V5&gt;=69.5,"B",IF(V5&gt;=64.5,"C+",IF(V5&gt;=59.5,"C",IF(V5&gt;=54.5,"D+",IF(V5&gt;=44.5,"D",IF(V5&lt;44.5,"FAIL"))))))))</f>
        <v>A</v>
      </c>
    </row>
    <row r="6" spans="1:23">
      <c r="A6" s="26">
        <v>1</v>
      </c>
      <c r="B6" s="26">
        <v>5953020202</v>
      </c>
      <c r="C6" s="27" t="s">
        <v>85</v>
      </c>
      <c r="D6" s="28" t="s">
        <v>86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4">
        <f>SUM(E6:L6)</f>
        <v>8</v>
      </c>
      <c r="N6" s="34">
        <f>M6/8*20</f>
        <v>20</v>
      </c>
      <c r="O6" s="22"/>
      <c r="P6" s="32">
        <v>12.5</v>
      </c>
      <c r="R6" s="30">
        <v>14</v>
      </c>
      <c r="S6" s="30">
        <f t="shared" ref="S6:S52" si="0">R6+1</f>
        <v>15</v>
      </c>
      <c r="T6" s="40">
        <f t="shared" ref="T6:T52" si="1">S6/25*60</f>
        <v>36</v>
      </c>
      <c r="V6" s="23">
        <f>N6+T6+P6</f>
        <v>68.5</v>
      </c>
      <c r="W6" s="24" t="str">
        <f>IF(V6&gt;=79.5,"A",IF(V6&gt;=74.5,"B+",IF(V6&gt;=69.5,"B",IF(V6&gt;=64.5,"C+",IF(V6&gt;=59.5,"C",IF(V6&gt;=54.5,"D+",IF(V6&gt;=44.5,"D",IF(V6&lt;44.5,"FAIL"))))))))</f>
        <v>C+</v>
      </c>
    </row>
    <row r="7" spans="1:23">
      <c r="A7" s="26">
        <v>1</v>
      </c>
      <c r="B7" s="26">
        <v>5953020392</v>
      </c>
      <c r="C7" s="27" t="s">
        <v>107</v>
      </c>
      <c r="D7" s="28" t="s">
        <v>108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4">
        <f>SUM(E7:L7)</f>
        <v>8</v>
      </c>
      <c r="N7" s="34">
        <f>M7/8*20</f>
        <v>20</v>
      </c>
      <c r="O7" s="22"/>
      <c r="P7" s="32">
        <v>12.5</v>
      </c>
      <c r="R7" s="30">
        <v>20</v>
      </c>
      <c r="S7" s="30">
        <f t="shared" si="0"/>
        <v>21</v>
      </c>
      <c r="T7" s="40">
        <f t="shared" si="1"/>
        <v>50.4</v>
      </c>
      <c r="V7" s="23">
        <f>N7+T7+P7</f>
        <v>82.9</v>
      </c>
      <c r="W7" s="24" t="str">
        <f>IF(V7&gt;=79.5,"A",IF(V7&gt;=74.5,"B+",IF(V7&gt;=69.5,"B",IF(V7&gt;=64.5,"C+",IF(V7&gt;=59.5,"C",IF(V7&gt;=54.5,"D+",IF(V7&gt;=44.5,"D",IF(V7&lt;44.5,"FAIL"))))))))</f>
        <v>A</v>
      </c>
    </row>
    <row r="8" spans="1:23">
      <c r="A8" s="26">
        <v>1</v>
      </c>
      <c r="B8" s="26">
        <v>5953020533</v>
      </c>
      <c r="C8" s="27" t="s">
        <v>127</v>
      </c>
      <c r="D8" s="28" t="s">
        <v>128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 s="5">
        <v>0</v>
      </c>
      <c r="K8" s="5">
        <v>0</v>
      </c>
      <c r="L8" s="5">
        <v>1</v>
      </c>
      <c r="M8" s="4">
        <f>SUM(E8:L8)</f>
        <v>5</v>
      </c>
      <c r="N8" s="34">
        <f>M8/8*20</f>
        <v>12.5</v>
      </c>
      <c r="O8" s="22"/>
      <c r="P8" s="32">
        <v>0</v>
      </c>
      <c r="R8" s="30">
        <v>6</v>
      </c>
      <c r="S8" s="30">
        <f t="shared" si="0"/>
        <v>7</v>
      </c>
      <c r="T8" s="40">
        <f t="shared" si="1"/>
        <v>16.8</v>
      </c>
      <c r="V8" s="23">
        <f>N8+T8+P8</f>
        <v>29.3</v>
      </c>
      <c r="W8" s="24" t="str">
        <f>IF(V8&gt;=79.5,"A",IF(V8&gt;=74.5,"B+",IF(V8&gt;=69.5,"B",IF(V8&gt;=64.5,"C+",IF(V8&gt;=59.5,"C",IF(V8&gt;=54.5,"D+",IF(V8&gt;=44.5,"D",IF(V8&lt;44.5,"FAIL"))))))))</f>
        <v>FAIL</v>
      </c>
    </row>
    <row r="9" spans="1:23">
      <c r="A9" s="46">
        <v>2</v>
      </c>
      <c r="B9" s="46">
        <v>5953020103</v>
      </c>
      <c r="C9" s="47" t="s">
        <v>71</v>
      </c>
      <c r="D9" s="48" t="s">
        <v>72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4">
        <f>SUM(E9:L9)</f>
        <v>8</v>
      </c>
      <c r="N9" s="34">
        <f>M9/8*20</f>
        <v>20</v>
      </c>
      <c r="O9" s="22"/>
      <c r="P9" s="32">
        <v>11.5</v>
      </c>
      <c r="R9" s="30">
        <v>17</v>
      </c>
      <c r="S9" s="30">
        <f t="shared" si="0"/>
        <v>18</v>
      </c>
      <c r="T9" s="40">
        <f t="shared" si="1"/>
        <v>43.199999999999996</v>
      </c>
      <c r="V9" s="23">
        <f>N9+T9+P9</f>
        <v>74.699999999999989</v>
      </c>
      <c r="W9" s="24" t="str">
        <f>IF(V9&gt;=79.5,"A",IF(V9&gt;=74.5,"B+",IF(V9&gt;=69.5,"B",IF(V9&gt;=64.5,"C+",IF(V9&gt;=59.5,"C",IF(V9&gt;=54.5,"D+",IF(V9&gt;=44.5,"D",IF(V9&lt;44.5,"FAIL"))))))))</f>
        <v>B+</v>
      </c>
    </row>
    <row r="10" spans="1:23">
      <c r="A10" s="46">
        <v>2</v>
      </c>
      <c r="B10" s="46">
        <v>5953020111</v>
      </c>
      <c r="C10" s="47" t="s">
        <v>73</v>
      </c>
      <c r="D10" s="48" t="s">
        <v>74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4">
        <f>SUM(E10:L10)</f>
        <v>8</v>
      </c>
      <c r="N10" s="34">
        <f>M10/8*20</f>
        <v>20</v>
      </c>
      <c r="O10" s="22"/>
      <c r="P10" s="32">
        <v>11.5</v>
      </c>
      <c r="R10" s="30">
        <v>19</v>
      </c>
      <c r="S10" s="30">
        <f t="shared" si="0"/>
        <v>20</v>
      </c>
      <c r="T10" s="40">
        <f t="shared" si="1"/>
        <v>48</v>
      </c>
      <c r="V10" s="23">
        <f>N10+T10+P10</f>
        <v>79.5</v>
      </c>
      <c r="W10" s="24" t="str">
        <f>IF(V10&gt;=79.5,"A",IF(V10&gt;=74.5,"B+",IF(V10&gt;=69.5,"B",IF(V10&gt;=64.5,"C+",IF(V10&gt;=59.5,"C",IF(V10&gt;=54.5,"D+",IF(V10&gt;=44.5,"D",IF(V10&lt;44.5,"FAIL"))))))))</f>
        <v>A</v>
      </c>
    </row>
    <row r="11" spans="1:23">
      <c r="A11" s="46">
        <v>2</v>
      </c>
      <c r="B11" s="46">
        <v>5953020319</v>
      </c>
      <c r="C11" s="47" t="s">
        <v>97</v>
      </c>
      <c r="D11" s="48" t="s">
        <v>98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4">
        <f>SUM(E11:L11)</f>
        <v>8</v>
      </c>
      <c r="N11" s="34">
        <f>M11/8*20</f>
        <v>20</v>
      </c>
      <c r="O11" s="22"/>
      <c r="P11" s="32">
        <v>11.5</v>
      </c>
      <c r="R11" s="30">
        <v>12</v>
      </c>
      <c r="S11" s="30">
        <f t="shared" si="0"/>
        <v>13</v>
      </c>
      <c r="T11" s="40">
        <f t="shared" si="1"/>
        <v>31.200000000000003</v>
      </c>
      <c r="V11" s="23">
        <f>N11+T11+P11</f>
        <v>62.7</v>
      </c>
      <c r="W11" s="24" t="str">
        <f>IF(V11&gt;=79.5,"A",IF(V11&gt;=74.5,"B+",IF(V11&gt;=69.5,"B",IF(V11&gt;=64.5,"C+",IF(V11&gt;=59.5,"C",IF(V11&gt;=54.5,"D+",IF(V11&gt;=44.5,"D",IF(V11&lt;44.5,"FAIL"))))))))</f>
        <v>C</v>
      </c>
    </row>
    <row r="12" spans="1:23">
      <c r="A12" s="46">
        <v>2</v>
      </c>
      <c r="B12" s="46">
        <v>5953020376</v>
      </c>
      <c r="C12" s="47" t="s">
        <v>105</v>
      </c>
      <c r="D12" s="48" t="s">
        <v>106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4">
        <f>SUM(E12:L12)</f>
        <v>8</v>
      </c>
      <c r="N12" s="34">
        <f>M12/8*20</f>
        <v>20</v>
      </c>
      <c r="O12" s="22"/>
      <c r="P12" s="32">
        <v>11.5</v>
      </c>
      <c r="R12" s="30">
        <v>17</v>
      </c>
      <c r="S12" s="30">
        <f t="shared" si="0"/>
        <v>18</v>
      </c>
      <c r="T12" s="40">
        <f t="shared" si="1"/>
        <v>43.199999999999996</v>
      </c>
      <c r="V12" s="23">
        <f>N12+T12+P12</f>
        <v>74.699999999999989</v>
      </c>
      <c r="W12" s="24" t="str">
        <f>IF(V12&gt;=79.5,"A",IF(V12&gt;=74.5,"B+",IF(V12&gt;=69.5,"B",IF(V12&gt;=64.5,"C+",IF(V12&gt;=59.5,"C",IF(V12&gt;=54.5,"D+",IF(V12&gt;=44.5,"D",IF(V12&lt;44.5,"FAIL"))))))))</f>
        <v>B+</v>
      </c>
    </row>
    <row r="13" spans="1:23">
      <c r="A13" s="46">
        <v>2</v>
      </c>
      <c r="B13" s="46">
        <v>6053020225</v>
      </c>
      <c r="C13" s="47" t="s">
        <v>135</v>
      </c>
      <c r="D13" s="48" t="s">
        <v>136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4">
        <f>SUM(E13:L13)</f>
        <v>8</v>
      </c>
      <c r="N13" s="34">
        <f>M13/8*20</f>
        <v>20</v>
      </c>
      <c r="O13" s="22"/>
      <c r="P13" s="32">
        <v>11.5</v>
      </c>
      <c r="R13" s="30">
        <v>19</v>
      </c>
      <c r="S13" s="30">
        <f t="shared" si="0"/>
        <v>20</v>
      </c>
      <c r="T13" s="40">
        <f t="shared" si="1"/>
        <v>48</v>
      </c>
      <c r="V13" s="23">
        <f>N13+T13+P13</f>
        <v>79.5</v>
      </c>
      <c r="W13" s="24" t="str">
        <f>IF(V13&gt;=79.5,"A",IF(V13&gt;=74.5,"B+",IF(V13&gt;=69.5,"B",IF(V13&gt;=64.5,"C+",IF(V13&gt;=59.5,"C",IF(V13&gt;=54.5,"D+",IF(V13&gt;=44.5,"D",IF(V13&lt;44.5,"FAIL"))))))))</f>
        <v>A</v>
      </c>
    </row>
    <row r="14" spans="1:23">
      <c r="A14" s="26">
        <v>3</v>
      </c>
      <c r="B14" s="26">
        <v>5853520038</v>
      </c>
      <c r="C14" s="27" t="s">
        <v>55</v>
      </c>
      <c r="D14" s="28" t="s">
        <v>56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4">
        <f>SUM(E14:L14)</f>
        <v>8</v>
      </c>
      <c r="N14" s="34">
        <f>M14/8*20</f>
        <v>20</v>
      </c>
      <c r="O14" s="22"/>
      <c r="P14" s="32">
        <v>12.5</v>
      </c>
      <c r="R14" s="30">
        <v>12</v>
      </c>
      <c r="S14" s="30">
        <f t="shared" si="0"/>
        <v>13</v>
      </c>
      <c r="T14" s="40">
        <f t="shared" si="1"/>
        <v>31.200000000000003</v>
      </c>
      <c r="V14" s="23">
        <f>N14+T14+P14</f>
        <v>63.7</v>
      </c>
      <c r="W14" s="24" t="str">
        <f>IF(V14&gt;=79.5,"A",IF(V14&gt;=74.5,"B+",IF(V14&gt;=69.5,"B",IF(V14&gt;=64.5,"C+",IF(V14&gt;=59.5,"C",IF(V14&gt;=54.5,"D+",IF(V14&gt;=44.5,"D",IF(V14&lt;44.5,"FAIL"))))))))</f>
        <v>C</v>
      </c>
    </row>
    <row r="15" spans="1:23">
      <c r="A15" s="26">
        <v>3</v>
      </c>
      <c r="B15" s="26">
        <v>5953010088</v>
      </c>
      <c r="C15" s="27" t="s">
        <v>63</v>
      </c>
      <c r="D15" s="28" t="s">
        <v>64</v>
      </c>
      <c r="E15" s="5">
        <v>1</v>
      </c>
      <c r="F15" s="5">
        <v>1</v>
      </c>
      <c r="G15" s="5">
        <v>1</v>
      </c>
      <c r="H15" s="5">
        <v>1</v>
      </c>
      <c r="I15" s="56"/>
      <c r="J15" s="56"/>
      <c r="K15" s="56"/>
      <c r="L15" s="56"/>
      <c r="M15" s="4">
        <f>SUM(E15:L15)</f>
        <v>4</v>
      </c>
      <c r="N15" s="34">
        <f>M15/8*20</f>
        <v>10</v>
      </c>
      <c r="O15" s="22"/>
      <c r="P15" s="32">
        <v>12.5</v>
      </c>
      <c r="R15" s="30">
        <v>5</v>
      </c>
      <c r="S15" s="30">
        <f t="shared" si="0"/>
        <v>6</v>
      </c>
      <c r="T15" s="40">
        <f t="shared" si="1"/>
        <v>14.399999999999999</v>
      </c>
      <c r="V15" s="23">
        <f>N15+T15+P15</f>
        <v>36.9</v>
      </c>
      <c r="W15" s="24" t="str">
        <f>IF(V15&gt;=79.5,"A",IF(V15&gt;=74.5,"B+",IF(V15&gt;=69.5,"B",IF(V15&gt;=64.5,"C+",IF(V15&gt;=59.5,"C",IF(V15&gt;=54.5,"D+",IF(V15&gt;=44.5,"D",IF(V15&lt;44.5,"FAIL"))))))))</f>
        <v>FAIL</v>
      </c>
    </row>
    <row r="16" spans="1:23">
      <c r="A16" s="26">
        <v>3</v>
      </c>
      <c r="B16" s="26">
        <v>5953020087</v>
      </c>
      <c r="C16" s="27" t="s">
        <v>69</v>
      </c>
      <c r="D16" s="28" t="s">
        <v>70</v>
      </c>
      <c r="E16" s="5">
        <v>0</v>
      </c>
      <c r="F16" s="5">
        <v>0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1</v>
      </c>
      <c r="M16" s="4">
        <f>SUM(E16:L16)</f>
        <v>5</v>
      </c>
      <c r="N16" s="34">
        <f>M16/8*20</f>
        <v>12.5</v>
      </c>
      <c r="O16" s="22"/>
      <c r="P16" s="32">
        <v>12.5</v>
      </c>
      <c r="R16" s="30">
        <v>11</v>
      </c>
      <c r="S16" s="30">
        <f t="shared" si="0"/>
        <v>12</v>
      </c>
      <c r="T16" s="40">
        <f t="shared" si="1"/>
        <v>28.799999999999997</v>
      </c>
      <c r="V16" s="23">
        <f>N16+T16+P16</f>
        <v>53.8</v>
      </c>
      <c r="W16" s="24" t="str">
        <f>IF(V16&gt;=79.5,"A",IF(V16&gt;=74.5,"B+",IF(V16&gt;=69.5,"B",IF(V16&gt;=64.5,"C+",IF(V16&gt;=59.5,"C",IF(V16&gt;=54.5,"D+",IF(V16&gt;=44.5,"D",IF(V16&lt;44.5,"FAIL"))))))))</f>
        <v>D</v>
      </c>
    </row>
    <row r="17" spans="1:23">
      <c r="A17" s="26">
        <v>3</v>
      </c>
      <c r="B17" s="26">
        <v>5953020194</v>
      </c>
      <c r="C17" s="27" t="s">
        <v>83</v>
      </c>
      <c r="D17" s="28" t="s">
        <v>84</v>
      </c>
      <c r="E17" s="5">
        <v>1</v>
      </c>
      <c r="F17" s="5">
        <v>1</v>
      </c>
      <c r="G17" s="5">
        <v>1</v>
      </c>
      <c r="H17" s="5">
        <v>1</v>
      </c>
      <c r="I17" s="5">
        <v>0</v>
      </c>
      <c r="J17" s="5">
        <v>0</v>
      </c>
      <c r="K17" s="5">
        <v>1</v>
      </c>
      <c r="L17" s="5">
        <v>1</v>
      </c>
      <c r="M17" s="4">
        <f>SUM(E17:L17)</f>
        <v>6</v>
      </c>
      <c r="N17" s="34">
        <f>M17/8*20</f>
        <v>15</v>
      </c>
      <c r="O17" s="22"/>
      <c r="P17" s="32">
        <v>12.5</v>
      </c>
      <c r="R17" s="30">
        <v>13</v>
      </c>
      <c r="S17" s="30">
        <f t="shared" si="0"/>
        <v>14</v>
      </c>
      <c r="T17" s="40">
        <f t="shared" si="1"/>
        <v>33.6</v>
      </c>
      <c r="V17" s="23">
        <f>N17+T17+P17</f>
        <v>61.1</v>
      </c>
      <c r="W17" s="24" t="str">
        <f>IF(V17&gt;=79.5,"A",IF(V17&gt;=74.5,"B+",IF(V17&gt;=69.5,"B",IF(V17&gt;=64.5,"C+",IF(V17&gt;=59.5,"C",IF(V17&gt;=54.5,"D+",IF(V17&gt;=44.5,"D",IF(V17&lt;44.5,"FAIL"))))))))</f>
        <v>C</v>
      </c>
    </row>
    <row r="18" spans="1:23">
      <c r="A18" s="26">
        <v>3</v>
      </c>
      <c r="B18" s="26">
        <v>5953020343</v>
      </c>
      <c r="C18" s="27" t="s">
        <v>99</v>
      </c>
      <c r="D18" s="28" t="s">
        <v>100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4">
        <f>SUM(E18:L18)</f>
        <v>8</v>
      </c>
      <c r="N18" s="34">
        <f>M18/8*20</f>
        <v>20</v>
      </c>
      <c r="O18" s="22"/>
      <c r="P18" s="32">
        <v>12.5</v>
      </c>
      <c r="R18" s="30">
        <v>15</v>
      </c>
      <c r="S18" s="30">
        <f t="shared" si="0"/>
        <v>16</v>
      </c>
      <c r="T18" s="40">
        <f t="shared" si="1"/>
        <v>38.4</v>
      </c>
      <c r="V18" s="23">
        <f>N18+T18+P18</f>
        <v>70.900000000000006</v>
      </c>
      <c r="W18" s="24" t="str">
        <f>IF(V18&gt;=79.5,"A",IF(V18&gt;=74.5,"B+",IF(V18&gt;=69.5,"B",IF(V18&gt;=64.5,"C+",IF(V18&gt;=59.5,"C",IF(V18&gt;=54.5,"D+",IF(V18&gt;=44.5,"D",IF(V18&lt;44.5,"FAIL"))))))))</f>
        <v>B</v>
      </c>
    </row>
    <row r="19" spans="1:23">
      <c r="A19" s="46">
        <v>4</v>
      </c>
      <c r="B19" s="46">
        <v>5953020061</v>
      </c>
      <c r="C19" s="47" t="s">
        <v>67</v>
      </c>
      <c r="D19" s="48" t="s">
        <v>68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4">
        <f>SUM(E19:L19)</f>
        <v>8</v>
      </c>
      <c r="N19" s="34">
        <f>M19/8*20</f>
        <v>20</v>
      </c>
      <c r="O19" s="22"/>
      <c r="P19" s="32">
        <v>11</v>
      </c>
      <c r="R19" s="30">
        <v>13</v>
      </c>
      <c r="S19" s="30">
        <f t="shared" si="0"/>
        <v>14</v>
      </c>
      <c r="T19" s="40">
        <f t="shared" si="1"/>
        <v>33.6</v>
      </c>
      <c r="V19" s="23">
        <f>N19+T19+P19</f>
        <v>64.599999999999994</v>
      </c>
      <c r="W19" s="24" t="str">
        <f>IF(V19&gt;=79.5,"A",IF(V19&gt;=74.5,"B+",IF(V19&gt;=69.5,"B",IF(V19&gt;=64.5,"C+",IF(V19&gt;=59.5,"C",IF(V19&gt;=54.5,"D+",IF(V19&gt;=44.5,"D",IF(V19&lt;44.5,"FAIL"))))))))</f>
        <v>C+</v>
      </c>
    </row>
    <row r="20" spans="1:23">
      <c r="A20" s="46">
        <v>4</v>
      </c>
      <c r="B20" s="46">
        <v>5953020277</v>
      </c>
      <c r="C20" s="47" t="s">
        <v>91</v>
      </c>
      <c r="D20" s="48" t="s">
        <v>92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4">
        <f>SUM(E20:L20)</f>
        <v>8</v>
      </c>
      <c r="N20" s="34">
        <f>M20/8*20</f>
        <v>20</v>
      </c>
      <c r="O20" s="22"/>
      <c r="P20" s="32">
        <v>11</v>
      </c>
      <c r="R20" s="30">
        <v>16</v>
      </c>
      <c r="S20" s="30">
        <f t="shared" si="0"/>
        <v>17</v>
      </c>
      <c r="T20" s="40">
        <f t="shared" si="1"/>
        <v>40.800000000000004</v>
      </c>
      <c r="V20" s="23">
        <f>N20+T20+P20</f>
        <v>71.800000000000011</v>
      </c>
      <c r="W20" s="24" t="str">
        <f>IF(V20&gt;=79.5,"A",IF(V20&gt;=74.5,"B+",IF(V20&gt;=69.5,"B",IF(V20&gt;=64.5,"C+",IF(V20&gt;=59.5,"C",IF(V20&gt;=54.5,"D+",IF(V20&gt;=44.5,"D",IF(V20&lt;44.5,"FAIL"))))))))</f>
        <v>B</v>
      </c>
    </row>
    <row r="21" spans="1:23">
      <c r="A21" s="46">
        <v>4</v>
      </c>
      <c r="B21" s="46">
        <v>5953020293</v>
      </c>
      <c r="C21" s="47" t="s">
        <v>95</v>
      </c>
      <c r="D21" s="48" t="s">
        <v>96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4">
        <f>SUM(E21:L21)</f>
        <v>8</v>
      </c>
      <c r="N21" s="34">
        <f>M21/8*20</f>
        <v>20</v>
      </c>
      <c r="O21" s="22"/>
      <c r="P21" s="32">
        <v>11</v>
      </c>
      <c r="R21" s="30">
        <v>17</v>
      </c>
      <c r="S21" s="30">
        <f t="shared" si="0"/>
        <v>18</v>
      </c>
      <c r="T21" s="40">
        <f t="shared" si="1"/>
        <v>43.199999999999996</v>
      </c>
      <c r="V21" s="23">
        <f>N21+T21+P21</f>
        <v>74.199999999999989</v>
      </c>
      <c r="W21" s="24" t="str">
        <f>IF(V21&gt;=79.5,"A",IF(V21&gt;=74.5,"B+",IF(V21&gt;=69.5,"B",IF(V21&gt;=64.5,"C+",IF(V21&gt;=59.5,"C",IF(V21&gt;=54.5,"D+",IF(V21&gt;=44.5,"D",IF(V21&lt;44.5,"FAIL"))))))))</f>
        <v>B</v>
      </c>
    </row>
    <row r="22" spans="1:23">
      <c r="A22" s="46">
        <v>4</v>
      </c>
      <c r="B22" s="46">
        <v>5953020434</v>
      </c>
      <c r="C22" s="47" t="s">
        <v>113</v>
      </c>
      <c r="D22" s="48" t="s">
        <v>114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4">
        <f>SUM(E22:L22)</f>
        <v>8</v>
      </c>
      <c r="N22" s="34">
        <f>M22/8*20</f>
        <v>20</v>
      </c>
      <c r="O22" s="22"/>
      <c r="P22" s="32">
        <v>11</v>
      </c>
      <c r="R22" s="30">
        <v>17</v>
      </c>
      <c r="S22" s="30">
        <f t="shared" si="0"/>
        <v>18</v>
      </c>
      <c r="T22" s="40">
        <f t="shared" si="1"/>
        <v>43.199999999999996</v>
      </c>
      <c r="V22" s="23">
        <f>N22+T22+P22</f>
        <v>74.199999999999989</v>
      </c>
      <c r="W22" s="24" t="str">
        <f>IF(V22&gt;=79.5,"A",IF(V22&gt;=74.5,"B+",IF(V22&gt;=69.5,"B",IF(V22&gt;=64.5,"C+",IF(V22&gt;=59.5,"C",IF(V22&gt;=54.5,"D+",IF(V22&gt;=44.5,"D",IF(V22&lt;44.5,"FAIL"))))))))</f>
        <v>B</v>
      </c>
    </row>
    <row r="23" spans="1:23">
      <c r="A23" s="26">
        <v>5</v>
      </c>
      <c r="B23" s="26">
        <v>5953020186</v>
      </c>
      <c r="C23" s="27" t="s">
        <v>81</v>
      </c>
      <c r="D23" s="28" t="s">
        <v>82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4">
        <f>SUM(E23:L23)</f>
        <v>8</v>
      </c>
      <c r="N23" s="34">
        <f>M23/8*20</f>
        <v>20</v>
      </c>
      <c r="O23" s="22"/>
      <c r="P23" s="32">
        <v>13.5</v>
      </c>
      <c r="R23" s="30">
        <v>13</v>
      </c>
      <c r="S23" s="30">
        <f t="shared" si="0"/>
        <v>14</v>
      </c>
      <c r="T23" s="40">
        <f t="shared" si="1"/>
        <v>33.6</v>
      </c>
      <c r="V23" s="23">
        <f>N23+T23+P23</f>
        <v>67.099999999999994</v>
      </c>
      <c r="W23" s="24" t="str">
        <f>IF(V23&gt;=79.5,"A",IF(V23&gt;=74.5,"B+",IF(V23&gt;=69.5,"B",IF(V23&gt;=64.5,"C+",IF(V23&gt;=59.5,"C",IF(V23&gt;=54.5,"D+",IF(V23&gt;=44.5,"D",IF(V23&lt;44.5,"FAIL"))))))))</f>
        <v>C+</v>
      </c>
    </row>
    <row r="24" spans="1:23">
      <c r="A24" s="26">
        <v>5</v>
      </c>
      <c r="B24" s="26">
        <v>5953020285</v>
      </c>
      <c r="C24" s="27" t="s">
        <v>93</v>
      </c>
      <c r="D24" s="28" t="s">
        <v>94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  <c r="J24" s="5">
        <v>0</v>
      </c>
      <c r="K24" s="5">
        <v>1</v>
      </c>
      <c r="L24" s="5">
        <v>1</v>
      </c>
      <c r="M24" s="4">
        <f>SUM(E24:L24)</f>
        <v>6</v>
      </c>
      <c r="N24" s="34">
        <f>M24/8*20</f>
        <v>15</v>
      </c>
      <c r="O24" s="22"/>
      <c r="P24" s="32">
        <v>13.5</v>
      </c>
      <c r="R24" s="30">
        <v>12</v>
      </c>
      <c r="S24" s="30">
        <f t="shared" si="0"/>
        <v>13</v>
      </c>
      <c r="T24" s="40">
        <f t="shared" si="1"/>
        <v>31.200000000000003</v>
      </c>
      <c r="V24" s="23">
        <f>N24+T24+P24</f>
        <v>59.7</v>
      </c>
      <c r="W24" s="24" t="str">
        <f>IF(V24&gt;=79.5,"A",IF(V24&gt;=74.5,"B+",IF(V24&gt;=69.5,"B",IF(V24&gt;=64.5,"C+",IF(V24&gt;=59.5,"C",IF(V24&gt;=54.5,"D+",IF(V24&gt;=44.5,"D",IF(V24&lt;44.5,"FAIL"))))))))</f>
        <v>C</v>
      </c>
    </row>
    <row r="25" spans="1:23">
      <c r="A25" s="26">
        <v>5</v>
      </c>
      <c r="B25" s="26">
        <v>5953020467</v>
      </c>
      <c r="C25" s="27" t="s">
        <v>119</v>
      </c>
      <c r="D25" s="28" t="s">
        <v>120</v>
      </c>
      <c r="E25" s="5">
        <v>1</v>
      </c>
      <c r="F25" s="5">
        <v>1</v>
      </c>
      <c r="G25" s="5">
        <v>0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4">
        <f>SUM(E25:L25)</f>
        <v>7</v>
      </c>
      <c r="N25" s="34">
        <f>M25/8*20</f>
        <v>17.5</v>
      </c>
      <c r="O25" s="22"/>
      <c r="P25" s="32">
        <v>13.5</v>
      </c>
      <c r="R25" s="30">
        <v>14</v>
      </c>
      <c r="S25" s="30">
        <f t="shared" si="0"/>
        <v>15</v>
      </c>
      <c r="T25" s="40">
        <f t="shared" si="1"/>
        <v>36</v>
      </c>
      <c r="V25" s="23">
        <f>N25+T25+P25</f>
        <v>67</v>
      </c>
      <c r="W25" s="24" t="str">
        <f>IF(V25&gt;=79.5,"A",IF(V25&gt;=74.5,"B+",IF(V25&gt;=69.5,"B",IF(V25&gt;=64.5,"C+",IF(V25&gt;=59.5,"C",IF(V25&gt;=54.5,"D+",IF(V25&gt;=44.5,"D",IF(V25&lt;44.5,"FAIL"))))))))</f>
        <v>C+</v>
      </c>
    </row>
    <row r="26" spans="1:23">
      <c r="A26" s="26">
        <v>5</v>
      </c>
      <c r="B26" s="26">
        <v>5953020525</v>
      </c>
      <c r="C26" s="27" t="s">
        <v>125</v>
      </c>
      <c r="D26" s="28" t="s">
        <v>126</v>
      </c>
      <c r="E26" s="5">
        <v>1</v>
      </c>
      <c r="F26" s="5">
        <v>1</v>
      </c>
      <c r="G26" s="5">
        <v>1</v>
      </c>
      <c r="H26" s="5">
        <v>0</v>
      </c>
      <c r="I26" s="5">
        <v>1</v>
      </c>
      <c r="J26" s="5">
        <v>1</v>
      </c>
      <c r="K26" s="5">
        <v>1</v>
      </c>
      <c r="L26" s="5">
        <v>1</v>
      </c>
      <c r="M26" s="4">
        <f>SUM(E26:L26)</f>
        <v>7</v>
      </c>
      <c r="N26" s="34">
        <f>M26/8*20</f>
        <v>17.5</v>
      </c>
      <c r="O26" s="22"/>
      <c r="P26" s="32">
        <v>13.5</v>
      </c>
      <c r="R26" s="30">
        <v>14</v>
      </c>
      <c r="S26" s="30">
        <f t="shared" si="0"/>
        <v>15</v>
      </c>
      <c r="T26" s="40">
        <f t="shared" si="1"/>
        <v>36</v>
      </c>
      <c r="V26" s="23">
        <f>N26+T26+P26</f>
        <v>67</v>
      </c>
      <c r="W26" s="24" t="str">
        <f>IF(V26&gt;=79.5,"A",IF(V26&gt;=74.5,"B+",IF(V26&gt;=69.5,"B",IF(V26&gt;=64.5,"C+",IF(V26&gt;=59.5,"C",IF(V26&gt;=54.5,"D+",IF(V26&gt;=44.5,"D",IF(V26&lt;44.5,"FAIL"))))))))</f>
        <v>C+</v>
      </c>
    </row>
    <row r="27" spans="1:23">
      <c r="A27" s="46">
        <v>6</v>
      </c>
      <c r="B27" s="46">
        <v>5953020012</v>
      </c>
      <c r="C27" s="47" t="s">
        <v>65</v>
      </c>
      <c r="D27" s="48" t="s">
        <v>66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4">
        <f>SUM(E27:L27)</f>
        <v>8</v>
      </c>
      <c r="N27" s="34">
        <f>M27/8*20</f>
        <v>20</v>
      </c>
      <c r="O27" s="22"/>
      <c r="P27" s="32">
        <v>10</v>
      </c>
      <c r="R27" s="30">
        <v>14</v>
      </c>
      <c r="S27" s="30">
        <f t="shared" si="0"/>
        <v>15</v>
      </c>
      <c r="T27" s="40">
        <f t="shared" si="1"/>
        <v>36</v>
      </c>
      <c r="V27" s="23">
        <f>N27+T27+P27</f>
        <v>66</v>
      </c>
      <c r="W27" s="24" t="str">
        <f>IF(V27&gt;=79.5,"A",IF(V27&gt;=74.5,"B+",IF(V27&gt;=69.5,"B",IF(V27&gt;=64.5,"C+",IF(V27&gt;=59.5,"C",IF(V27&gt;=54.5,"D+",IF(V27&gt;=44.5,"D",IF(V27&lt;44.5,"FAIL"))))))))</f>
        <v>C+</v>
      </c>
    </row>
    <row r="28" spans="1:23">
      <c r="A28" s="46">
        <v>6</v>
      </c>
      <c r="B28" s="46">
        <v>5953020152</v>
      </c>
      <c r="C28" s="47" t="s">
        <v>77</v>
      </c>
      <c r="D28" s="48" t="s">
        <v>78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4">
        <f>SUM(E28:L28)</f>
        <v>8</v>
      </c>
      <c r="N28" s="34">
        <f>M28/8*20</f>
        <v>20</v>
      </c>
      <c r="O28" s="22"/>
      <c r="P28" s="32">
        <v>10</v>
      </c>
      <c r="R28" s="30">
        <v>16</v>
      </c>
      <c r="S28" s="30">
        <f t="shared" si="0"/>
        <v>17</v>
      </c>
      <c r="T28" s="40">
        <f t="shared" si="1"/>
        <v>40.800000000000004</v>
      </c>
      <c r="V28" s="23">
        <f>N28+T28+P28</f>
        <v>70.800000000000011</v>
      </c>
      <c r="W28" s="24" t="str">
        <f>IF(V28&gt;=79.5,"A",IF(V28&gt;=74.5,"B+",IF(V28&gt;=69.5,"B",IF(V28&gt;=64.5,"C+",IF(V28&gt;=59.5,"C",IF(V28&gt;=54.5,"D+",IF(V28&gt;=44.5,"D",IF(V28&lt;44.5,"FAIL"))))))))</f>
        <v>B</v>
      </c>
    </row>
    <row r="29" spans="1:23">
      <c r="A29" s="46">
        <v>6</v>
      </c>
      <c r="B29" s="46">
        <v>5953020210</v>
      </c>
      <c r="C29" s="47" t="s">
        <v>87</v>
      </c>
      <c r="D29" s="48" t="s">
        <v>88</v>
      </c>
      <c r="E29" s="5">
        <v>1</v>
      </c>
      <c r="F29" s="5">
        <v>1</v>
      </c>
      <c r="G29" s="5">
        <v>1</v>
      </c>
      <c r="H29" s="5">
        <v>1</v>
      </c>
      <c r="I29" s="5">
        <v>0</v>
      </c>
      <c r="J29" s="5">
        <v>1</v>
      </c>
      <c r="K29" s="5">
        <v>1</v>
      </c>
      <c r="L29" s="5">
        <v>1</v>
      </c>
      <c r="M29" s="4">
        <f>SUM(E29:L29)</f>
        <v>7</v>
      </c>
      <c r="N29" s="34">
        <f>M29/8*20</f>
        <v>17.5</v>
      </c>
      <c r="O29" s="22"/>
      <c r="P29" s="32">
        <v>10</v>
      </c>
      <c r="R29" s="30">
        <v>10</v>
      </c>
      <c r="S29" s="30">
        <f t="shared" si="0"/>
        <v>11</v>
      </c>
      <c r="T29" s="40">
        <f t="shared" si="1"/>
        <v>26.4</v>
      </c>
      <c r="V29" s="23">
        <f>N29+T29+P29</f>
        <v>53.9</v>
      </c>
      <c r="W29" s="24" t="str">
        <f>IF(V29&gt;=79.5,"A",IF(V29&gt;=74.5,"B+",IF(V29&gt;=69.5,"B",IF(V29&gt;=64.5,"C+",IF(V29&gt;=59.5,"C",IF(V29&gt;=54.5,"D+",IF(V29&gt;=44.5,"D",IF(V29&lt;44.5,"FAIL"))))))))</f>
        <v>D</v>
      </c>
    </row>
    <row r="30" spans="1:23">
      <c r="A30" s="46">
        <v>6</v>
      </c>
      <c r="B30" s="46">
        <v>5953020236</v>
      </c>
      <c r="C30" s="47" t="s">
        <v>89</v>
      </c>
      <c r="D30" s="48" t="s">
        <v>90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4">
        <f>SUM(E30:L30)</f>
        <v>8</v>
      </c>
      <c r="N30" s="34">
        <f>M30/8*20</f>
        <v>20</v>
      </c>
      <c r="O30" s="22"/>
      <c r="P30" s="32">
        <v>10</v>
      </c>
      <c r="R30" s="30">
        <v>12</v>
      </c>
      <c r="S30" s="30">
        <f t="shared" si="0"/>
        <v>13</v>
      </c>
      <c r="T30" s="40">
        <f t="shared" si="1"/>
        <v>31.200000000000003</v>
      </c>
      <c r="V30" s="23">
        <f>N30+T30+P30</f>
        <v>61.2</v>
      </c>
      <c r="W30" s="24" t="str">
        <f>IF(V30&gt;=79.5,"A",IF(V30&gt;=74.5,"B+",IF(V30&gt;=69.5,"B",IF(V30&gt;=64.5,"C+",IF(V30&gt;=59.5,"C",IF(V30&gt;=54.5,"D+",IF(V30&gt;=44.5,"D",IF(V30&lt;44.5,"FAIL"))))))))</f>
        <v>C</v>
      </c>
    </row>
    <row r="31" spans="1:23">
      <c r="A31" s="46">
        <v>6</v>
      </c>
      <c r="B31" s="46">
        <v>5953020459</v>
      </c>
      <c r="C31" s="47" t="s">
        <v>117</v>
      </c>
      <c r="D31" s="48" t="s">
        <v>118</v>
      </c>
      <c r="E31" s="5">
        <v>1</v>
      </c>
      <c r="F31" s="5">
        <v>0</v>
      </c>
      <c r="G31" s="5">
        <v>1</v>
      </c>
      <c r="H31" s="5">
        <v>0</v>
      </c>
      <c r="I31" s="5">
        <v>1</v>
      </c>
      <c r="J31" s="5">
        <v>1</v>
      </c>
      <c r="K31" s="5">
        <v>1</v>
      </c>
      <c r="L31" s="5">
        <v>1</v>
      </c>
      <c r="M31" s="4">
        <f>SUM(E31:L31)</f>
        <v>6</v>
      </c>
      <c r="N31" s="34">
        <f>M31/8*20</f>
        <v>15</v>
      </c>
      <c r="O31" s="22"/>
      <c r="P31" s="32">
        <v>10</v>
      </c>
      <c r="R31" s="30">
        <v>15</v>
      </c>
      <c r="S31" s="30">
        <f t="shared" si="0"/>
        <v>16</v>
      </c>
      <c r="T31" s="40">
        <f t="shared" si="1"/>
        <v>38.4</v>
      </c>
      <c r="V31" s="23">
        <f>N31+T31+P31</f>
        <v>63.4</v>
      </c>
      <c r="W31" s="24" t="str">
        <f>IF(V31&gt;=79.5,"A",IF(V31&gt;=74.5,"B+",IF(V31&gt;=69.5,"B",IF(V31&gt;=64.5,"C+",IF(V31&gt;=59.5,"C",IF(V31&gt;=54.5,"D+",IF(V31&gt;=44.5,"D",IF(V31&lt;44.5,"FAIL"))))))))</f>
        <v>C</v>
      </c>
    </row>
    <row r="32" spans="1:23">
      <c r="A32" s="26">
        <v>7</v>
      </c>
      <c r="B32" s="26">
        <v>5953020160</v>
      </c>
      <c r="C32" s="27" t="s">
        <v>79</v>
      </c>
      <c r="D32" s="28" t="s">
        <v>80</v>
      </c>
      <c r="E32" s="5">
        <v>1</v>
      </c>
      <c r="F32" s="5">
        <v>0</v>
      </c>
      <c r="G32" s="5">
        <v>0</v>
      </c>
      <c r="H32" s="5">
        <v>0</v>
      </c>
      <c r="I32" s="5">
        <v>1</v>
      </c>
      <c r="J32" s="5">
        <v>1</v>
      </c>
      <c r="K32" s="5">
        <v>0</v>
      </c>
      <c r="L32" s="5">
        <v>1</v>
      </c>
      <c r="M32" s="4">
        <f>SUM(E32:L32)</f>
        <v>4</v>
      </c>
      <c r="N32" s="34">
        <f>M32/8*20</f>
        <v>10</v>
      </c>
      <c r="O32" s="22"/>
      <c r="P32" s="32">
        <v>7</v>
      </c>
      <c r="R32" s="30">
        <v>13</v>
      </c>
      <c r="S32" s="30">
        <f t="shared" si="0"/>
        <v>14</v>
      </c>
      <c r="T32" s="40">
        <f t="shared" si="1"/>
        <v>33.6</v>
      </c>
      <c r="V32" s="23">
        <f>N32+T32+P32</f>
        <v>50.6</v>
      </c>
      <c r="W32" s="24" t="str">
        <f>IF(V32&gt;=79.5,"A",IF(V32&gt;=74.5,"B+",IF(V32&gt;=69.5,"B",IF(V32&gt;=64.5,"C+",IF(V32&gt;=59.5,"C",IF(V32&gt;=54.5,"D+",IF(V32&gt;=44.5,"D",IF(V32&lt;44.5,"FAIL"))))))))</f>
        <v>D</v>
      </c>
    </row>
    <row r="33" spans="1:23">
      <c r="A33" s="26">
        <v>7</v>
      </c>
      <c r="B33" s="26">
        <v>5953020350</v>
      </c>
      <c r="C33" s="27" t="s">
        <v>101</v>
      </c>
      <c r="D33" s="28" t="s">
        <v>102</v>
      </c>
      <c r="E33" s="5">
        <v>1</v>
      </c>
      <c r="F33" s="5">
        <v>0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4">
        <f>SUM(E33:L33)</f>
        <v>2</v>
      </c>
      <c r="N33" s="34">
        <f>M33/8*20</f>
        <v>5</v>
      </c>
      <c r="O33" s="22"/>
      <c r="P33" s="32">
        <v>0</v>
      </c>
      <c r="R33" s="30">
        <v>0</v>
      </c>
      <c r="S33" s="30">
        <v>0</v>
      </c>
      <c r="T33" s="40">
        <f t="shared" si="1"/>
        <v>0</v>
      </c>
      <c r="V33" s="23">
        <f>N33+T33+P33</f>
        <v>5</v>
      </c>
      <c r="W33" s="24" t="str">
        <f>IF(V33&gt;=79.5,"A",IF(V33&gt;=74.5,"B+",IF(V33&gt;=69.5,"B",IF(V33&gt;=64.5,"C+",IF(V33&gt;=59.5,"C",IF(V33&gt;=54.5,"D+",IF(V33&gt;=44.5,"D",IF(V33&lt;44.5,"FAIL"))))))))</f>
        <v>FAIL</v>
      </c>
    </row>
    <row r="34" spans="1:23">
      <c r="A34" s="26">
        <v>7</v>
      </c>
      <c r="B34" s="26">
        <v>5953020442</v>
      </c>
      <c r="C34" s="27" t="s">
        <v>115</v>
      </c>
      <c r="D34" s="28" t="s">
        <v>116</v>
      </c>
      <c r="E34" s="5">
        <v>1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4">
        <f>SUM(E34:L34)</f>
        <v>2</v>
      </c>
      <c r="N34" s="34">
        <f>M34/8*20</f>
        <v>5</v>
      </c>
      <c r="O34" s="22"/>
      <c r="P34" s="32">
        <v>0</v>
      </c>
      <c r="R34" s="30">
        <v>0</v>
      </c>
      <c r="S34" s="30">
        <v>0</v>
      </c>
      <c r="T34" s="40">
        <f t="shared" si="1"/>
        <v>0</v>
      </c>
      <c r="V34" s="23">
        <f>N34+T34+P34</f>
        <v>5</v>
      </c>
      <c r="W34" s="24" t="str">
        <f>IF(V34&gt;=79.5,"A",IF(V34&gt;=74.5,"B+",IF(V34&gt;=69.5,"B",IF(V34&gt;=64.5,"C+",IF(V34&gt;=59.5,"C",IF(V34&gt;=54.5,"D+",IF(V34&gt;=44.5,"D",IF(V34&lt;44.5,"FAIL"))))))))</f>
        <v>FAIL</v>
      </c>
    </row>
    <row r="35" spans="1:23">
      <c r="A35" s="26">
        <v>7</v>
      </c>
      <c r="B35" s="26">
        <v>5953020509</v>
      </c>
      <c r="C35" s="27" t="s">
        <v>123</v>
      </c>
      <c r="D35" s="28" t="s">
        <v>124</v>
      </c>
      <c r="E35" s="5">
        <v>0</v>
      </c>
      <c r="F35" s="5">
        <v>0</v>
      </c>
      <c r="G35" s="5">
        <v>1</v>
      </c>
      <c r="H35" s="5">
        <v>1</v>
      </c>
      <c r="I35" s="5">
        <v>1</v>
      </c>
      <c r="J35" s="5">
        <v>1</v>
      </c>
      <c r="K35" s="5">
        <v>0</v>
      </c>
      <c r="L35" s="5">
        <v>1</v>
      </c>
      <c r="M35" s="4">
        <f>SUM(E35:L35)</f>
        <v>5</v>
      </c>
      <c r="N35" s="34">
        <f>M35/8*20</f>
        <v>12.5</v>
      </c>
      <c r="O35" s="22"/>
      <c r="P35" s="32">
        <v>7</v>
      </c>
      <c r="R35" s="30">
        <v>12</v>
      </c>
      <c r="S35" s="30">
        <f t="shared" si="0"/>
        <v>13</v>
      </c>
      <c r="T35" s="40">
        <f t="shared" si="1"/>
        <v>31.200000000000003</v>
      </c>
      <c r="V35" s="23">
        <f>N35+T35+P35</f>
        <v>50.7</v>
      </c>
      <c r="W35" s="24" t="str">
        <f>IF(V35&gt;=79.5,"A",IF(V35&gt;=74.5,"B+",IF(V35&gt;=69.5,"B",IF(V35&gt;=64.5,"C+",IF(V35&gt;=59.5,"C",IF(V35&gt;=54.5,"D+",IF(V35&gt;=44.5,"D",IF(V35&lt;44.5,"FAIL"))))))))</f>
        <v>D</v>
      </c>
    </row>
    <row r="36" spans="1:23">
      <c r="A36" s="26">
        <v>7</v>
      </c>
      <c r="B36" s="26">
        <v>5953520029</v>
      </c>
      <c r="C36" s="27" t="s">
        <v>133</v>
      </c>
      <c r="D36" s="28" t="s">
        <v>134</v>
      </c>
      <c r="E36" s="5">
        <v>1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1</v>
      </c>
      <c r="L36" s="5">
        <v>1</v>
      </c>
      <c r="M36" s="4">
        <f>SUM(E36:L36)</f>
        <v>5</v>
      </c>
      <c r="N36" s="34">
        <f>M36/8*20</f>
        <v>12.5</v>
      </c>
      <c r="O36" s="22"/>
      <c r="P36" s="32">
        <v>7</v>
      </c>
      <c r="R36" s="30">
        <v>13</v>
      </c>
      <c r="S36" s="30">
        <f t="shared" si="0"/>
        <v>14</v>
      </c>
      <c r="T36" s="40">
        <f t="shared" si="1"/>
        <v>33.6</v>
      </c>
      <c r="V36" s="23">
        <f>N36+T36+P36</f>
        <v>53.1</v>
      </c>
      <c r="W36" s="24" t="str">
        <f>IF(V36&gt;=79.5,"A",IF(V36&gt;=74.5,"B+",IF(V36&gt;=69.5,"B",IF(V36&gt;=64.5,"C+",IF(V36&gt;=59.5,"C",IF(V36&gt;=54.5,"D+",IF(V36&gt;=44.5,"D",IF(V36&lt;44.5,"FAIL"))))))))</f>
        <v>D</v>
      </c>
    </row>
    <row r="37" spans="1:23">
      <c r="A37" s="46">
        <v>8</v>
      </c>
      <c r="B37" s="46">
        <v>5753010163</v>
      </c>
      <c r="C37" s="47" t="s">
        <v>50</v>
      </c>
      <c r="D37" s="48" t="s">
        <v>39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4">
        <f>SUM(E37:L37)</f>
        <v>8</v>
      </c>
      <c r="N37" s="34">
        <f>M37/8*20</f>
        <v>20</v>
      </c>
      <c r="O37" s="22"/>
      <c r="P37" s="32">
        <v>14.5</v>
      </c>
      <c r="R37" s="30">
        <v>19</v>
      </c>
      <c r="S37" s="30">
        <f t="shared" si="0"/>
        <v>20</v>
      </c>
      <c r="T37" s="40">
        <f t="shared" si="1"/>
        <v>48</v>
      </c>
      <c r="V37" s="23">
        <f>N37+T37+P37</f>
        <v>82.5</v>
      </c>
      <c r="W37" s="24" t="str">
        <f>IF(V37&gt;=79.5,"A",IF(V37&gt;=74.5,"B+",IF(V37&gt;=69.5,"B",IF(V37&gt;=64.5,"C+",IF(V37&gt;=59.5,"C",IF(V37&gt;=54.5,"D+",IF(V37&gt;=44.5,"D",IF(V37&lt;44.5,"FAIL"))))))))</f>
        <v>A</v>
      </c>
    </row>
    <row r="38" spans="1:23">
      <c r="A38" s="46">
        <v>8</v>
      </c>
      <c r="B38" s="46">
        <v>5853520020</v>
      </c>
      <c r="C38" s="47" t="s">
        <v>53</v>
      </c>
      <c r="D38" s="48" t="s">
        <v>54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4">
        <f>SUM(E38:L38)</f>
        <v>8</v>
      </c>
      <c r="N38" s="34">
        <f>M38/8*20</f>
        <v>20</v>
      </c>
      <c r="O38" s="22"/>
      <c r="P38" s="32">
        <v>14.5</v>
      </c>
      <c r="R38" s="30">
        <v>17</v>
      </c>
      <c r="S38" s="30">
        <f t="shared" si="0"/>
        <v>18</v>
      </c>
      <c r="T38" s="40">
        <f t="shared" si="1"/>
        <v>43.199999999999996</v>
      </c>
      <c r="V38" s="23">
        <f>N38+T38+P38</f>
        <v>77.699999999999989</v>
      </c>
      <c r="W38" s="24" t="str">
        <f>IF(V38&gt;=79.5,"A",IF(V38&gt;=74.5,"B+",IF(V38&gt;=69.5,"B",IF(V38&gt;=64.5,"C+",IF(V38&gt;=59.5,"C",IF(V38&gt;=54.5,"D+",IF(V38&gt;=44.5,"D",IF(V38&lt;44.5,"FAIL"))))))))</f>
        <v>B+</v>
      </c>
    </row>
    <row r="39" spans="1:23">
      <c r="A39" s="46">
        <v>8</v>
      </c>
      <c r="B39" s="46">
        <v>5853520087</v>
      </c>
      <c r="C39" s="47" t="s">
        <v>57</v>
      </c>
      <c r="D39" s="48" t="s">
        <v>58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6">
        <v>0</v>
      </c>
      <c r="L39" s="5">
        <v>1</v>
      </c>
      <c r="M39" s="4">
        <f>SUM(E39:L39)</f>
        <v>7</v>
      </c>
      <c r="N39" s="34">
        <f>M39/8*20</f>
        <v>17.5</v>
      </c>
      <c r="O39" s="22"/>
      <c r="P39" s="32">
        <v>14.5</v>
      </c>
      <c r="R39" s="30">
        <v>10</v>
      </c>
      <c r="S39" s="30">
        <f t="shared" si="0"/>
        <v>11</v>
      </c>
      <c r="T39" s="40">
        <f t="shared" si="1"/>
        <v>26.4</v>
      </c>
      <c r="V39" s="23">
        <f>N39+T39+P39</f>
        <v>58.4</v>
      </c>
      <c r="W39" s="24" t="str">
        <f>IF(V39&gt;=79.5,"A",IF(V39&gt;=74.5,"B+",IF(V39&gt;=69.5,"B",IF(V39&gt;=64.5,"C+",IF(V39&gt;=59.5,"C",IF(V39&gt;=54.5,"D+",IF(V39&gt;=44.5,"D",IF(V39&lt;44.5,"FAIL"))))))))</f>
        <v>D+</v>
      </c>
    </row>
    <row r="40" spans="1:23">
      <c r="A40" s="46">
        <v>8</v>
      </c>
      <c r="B40" s="46">
        <v>5853520095</v>
      </c>
      <c r="C40" s="47" t="s">
        <v>59</v>
      </c>
      <c r="D40" s="48" t="s">
        <v>60</v>
      </c>
      <c r="E40" s="5">
        <v>1</v>
      </c>
      <c r="F40" s="5">
        <v>1</v>
      </c>
      <c r="G40" s="5">
        <v>1</v>
      </c>
      <c r="H40" s="5">
        <v>1</v>
      </c>
      <c r="I40" s="5">
        <v>0</v>
      </c>
      <c r="J40" s="5">
        <v>1</v>
      </c>
      <c r="K40" s="5">
        <v>1</v>
      </c>
      <c r="L40" s="5">
        <v>1</v>
      </c>
      <c r="M40" s="4">
        <f>SUM(E40:L40)</f>
        <v>7</v>
      </c>
      <c r="N40" s="34">
        <f>M40/8*20</f>
        <v>17.5</v>
      </c>
      <c r="O40" s="22"/>
      <c r="P40" s="32">
        <v>14.5</v>
      </c>
      <c r="R40" s="30">
        <v>14</v>
      </c>
      <c r="S40" s="30">
        <f t="shared" si="0"/>
        <v>15</v>
      </c>
      <c r="T40" s="40">
        <f t="shared" si="1"/>
        <v>36</v>
      </c>
      <c r="V40" s="23">
        <f>N40+T40+P40</f>
        <v>68</v>
      </c>
      <c r="W40" s="24" t="str">
        <f>IF(V40&gt;=79.5,"A",IF(V40&gt;=74.5,"B+",IF(V40&gt;=69.5,"B",IF(V40&gt;=64.5,"C+",IF(V40&gt;=59.5,"C",IF(V40&gt;=54.5,"D+",IF(V40&gt;=44.5,"D",IF(V40&lt;44.5,"FAIL"))))))))</f>
        <v>C+</v>
      </c>
    </row>
    <row r="41" spans="1:23">
      <c r="A41" s="46">
        <v>8</v>
      </c>
      <c r="B41" s="46">
        <v>5953020400</v>
      </c>
      <c r="C41" s="47" t="s">
        <v>109</v>
      </c>
      <c r="D41" s="48" t="s">
        <v>110</v>
      </c>
      <c r="E41" s="5">
        <v>1</v>
      </c>
      <c r="F41" s="5">
        <v>0</v>
      </c>
      <c r="G41" s="5">
        <v>1</v>
      </c>
      <c r="H41" s="5">
        <v>1</v>
      </c>
      <c r="I41" s="56"/>
      <c r="J41" s="56"/>
      <c r="K41" s="56"/>
      <c r="L41" s="56"/>
      <c r="M41" s="4">
        <f>SUM(E41:L41)</f>
        <v>3</v>
      </c>
      <c r="N41" s="34">
        <f>M41/8*20</f>
        <v>7.5</v>
      </c>
      <c r="O41" s="22"/>
      <c r="P41" s="32">
        <v>14.5</v>
      </c>
      <c r="R41" s="30">
        <v>12</v>
      </c>
      <c r="S41" s="30">
        <f t="shared" si="0"/>
        <v>13</v>
      </c>
      <c r="T41" s="40">
        <f t="shared" si="1"/>
        <v>31.200000000000003</v>
      </c>
      <c r="V41" s="23">
        <f>N41+T41+P41</f>
        <v>53.2</v>
      </c>
      <c r="W41" s="24" t="str">
        <f>IF(V41&gt;=79.5,"A",IF(V41&gt;=74.5,"B+",IF(V41&gt;=69.5,"B",IF(V41&gt;=64.5,"C+",IF(V41&gt;=59.5,"C",IF(V41&gt;=54.5,"D+",IF(V41&gt;=44.5,"D",IF(V41&lt;44.5,"FAIL"))))))))</f>
        <v>D</v>
      </c>
    </row>
    <row r="42" spans="1:23">
      <c r="A42" s="26">
        <v>9</v>
      </c>
      <c r="B42" s="26">
        <v>5553010074</v>
      </c>
      <c r="C42" s="27" t="s">
        <v>42</v>
      </c>
      <c r="D42" s="28" t="s">
        <v>43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0</v>
      </c>
      <c r="L42" s="5">
        <v>1</v>
      </c>
      <c r="M42" s="4">
        <f>SUM(E42:L42)</f>
        <v>7</v>
      </c>
      <c r="N42" s="34">
        <f>M42/8*20</f>
        <v>17.5</v>
      </c>
      <c r="O42" s="22"/>
      <c r="P42" s="32">
        <v>11</v>
      </c>
      <c r="R42" s="30">
        <v>14</v>
      </c>
      <c r="S42" s="30">
        <f t="shared" si="0"/>
        <v>15</v>
      </c>
      <c r="T42" s="40">
        <f t="shared" si="1"/>
        <v>36</v>
      </c>
      <c r="V42" s="23">
        <f>N42+T42+P42</f>
        <v>64.5</v>
      </c>
      <c r="W42" s="24" t="str">
        <f>IF(V42&gt;=79.5,"A",IF(V42&gt;=74.5,"B+",IF(V42&gt;=69.5,"B",IF(V42&gt;=64.5,"C+",IF(V42&gt;=59.5,"C",IF(V42&gt;=54.5,"D+",IF(V42&gt;=44.5,"D",IF(V42&lt;44.5,"FAIL"))))))))</f>
        <v>C+</v>
      </c>
    </row>
    <row r="43" spans="1:23">
      <c r="A43" s="26">
        <v>9</v>
      </c>
      <c r="B43" s="26">
        <v>5653021039</v>
      </c>
      <c r="C43" s="27" t="s">
        <v>46</v>
      </c>
      <c r="D43" s="28" t="s">
        <v>47</v>
      </c>
      <c r="E43" s="5">
        <v>1</v>
      </c>
      <c r="F43" s="5">
        <v>1</v>
      </c>
      <c r="G43" s="5">
        <v>1</v>
      </c>
      <c r="H43" s="5">
        <v>1</v>
      </c>
      <c r="I43" s="5">
        <v>0</v>
      </c>
      <c r="J43" s="5">
        <v>1</v>
      </c>
      <c r="K43" s="5">
        <v>1</v>
      </c>
      <c r="L43" s="5">
        <v>1</v>
      </c>
      <c r="M43" s="4">
        <f>SUM(E43:L43)</f>
        <v>7</v>
      </c>
      <c r="N43" s="34">
        <f>M43/8*20</f>
        <v>17.5</v>
      </c>
      <c r="O43" s="22"/>
      <c r="P43" s="32">
        <v>11</v>
      </c>
      <c r="R43" s="30">
        <v>10</v>
      </c>
      <c r="S43" s="30">
        <f t="shared" si="0"/>
        <v>11</v>
      </c>
      <c r="T43" s="40">
        <f t="shared" si="1"/>
        <v>26.4</v>
      </c>
      <c r="V43" s="23">
        <f>N43+T43+P43</f>
        <v>54.9</v>
      </c>
      <c r="W43" s="24" t="str">
        <f>IF(V43&gt;=79.5,"A",IF(V43&gt;=74.5,"B+",IF(V43&gt;=69.5,"B",IF(V43&gt;=64.5,"C+",IF(V43&gt;=59.5,"C",IF(V43&gt;=54.5,"D+",IF(V43&gt;=44.5,"D",IF(V43&lt;44.5,"FAIL"))))))))</f>
        <v>D+</v>
      </c>
    </row>
    <row r="44" spans="1:23">
      <c r="A44" s="26">
        <v>9</v>
      </c>
      <c r="B44" s="26">
        <v>5853020013</v>
      </c>
      <c r="C44" s="27" t="s">
        <v>51</v>
      </c>
      <c r="D44" s="28" t="s">
        <v>52</v>
      </c>
      <c r="E44" s="5">
        <v>1</v>
      </c>
      <c r="F44" s="5">
        <v>1</v>
      </c>
      <c r="G44" s="5">
        <v>0</v>
      </c>
      <c r="H44" s="5">
        <v>0</v>
      </c>
      <c r="I44" s="5">
        <v>1</v>
      </c>
      <c r="J44" s="5">
        <v>0</v>
      </c>
      <c r="K44" s="5">
        <v>1</v>
      </c>
      <c r="L44" s="5">
        <v>1</v>
      </c>
      <c r="M44" s="4">
        <f>SUM(E44:L44)</f>
        <v>5</v>
      </c>
      <c r="N44" s="34">
        <f>M44/8*20</f>
        <v>12.5</v>
      </c>
      <c r="O44" s="22"/>
      <c r="P44" s="32">
        <v>11</v>
      </c>
      <c r="R44" s="30">
        <v>10</v>
      </c>
      <c r="S44" s="30">
        <f t="shared" si="0"/>
        <v>11</v>
      </c>
      <c r="T44" s="40">
        <f t="shared" si="1"/>
        <v>26.4</v>
      </c>
      <c r="V44" s="23">
        <f>N44+T44+P44</f>
        <v>49.9</v>
      </c>
      <c r="W44" s="24" t="str">
        <f>IF(V44&gt;=79.5,"A",IF(V44&gt;=74.5,"B+",IF(V44&gt;=69.5,"B",IF(V44&gt;=64.5,"C+",IF(V44&gt;=59.5,"C",IF(V44&gt;=54.5,"D+",IF(V44&gt;=44.5,"D",IF(V44&lt;44.5,"FAIL"))))))))</f>
        <v>D</v>
      </c>
    </row>
    <row r="45" spans="1:23">
      <c r="A45" s="26">
        <v>9</v>
      </c>
      <c r="B45" s="26">
        <v>5953020558</v>
      </c>
      <c r="C45" s="27" t="s">
        <v>129</v>
      </c>
      <c r="D45" s="28" t="s">
        <v>130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6"/>
      <c r="L45" s="5">
        <v>1</v>
      </c>
      <c r="M45" s="4">
        <f>SUM(E45:L45)</f>
        <v>7</v>
      </c>
      <c r="N45" s="34">
        <f>M45/8*20</f>
        <v>17.5</v>
      </c>
      <c r="O45" s="22"/>
      <c r="P45" s="32">
        <v>11</v>
      </c>
      <c r="R45" s="30">
        <v>8</v>
      </c>
      <c r="S45" s="30">
        <f t="shared" si="0"/>
        <v>9</v>
      </c>
      <c r="T45" s="40">
        <f t="shared" si="1"/>
        <v>21.599999999999998</v>
      </c>
      <c r="V45" s="23">
        <f>N45+T45+P45</f>
        <v>50.099999999999994</v>
      </c>
      <c r="W45" s="24" t="str">
        <f>IF(V45&gt;=79.5,"A",IF(V45&gt;=74.5,"B+",IF(V45&gt;=69.5,"B",IF(V45&gt;=64.5,"C+",IF(V45&gt;=59.5,"C",IF(V45&gt;=54.5,"D+",IF(V45&gt;=44.5,"D",IF(V45&lt;44.5,"FAIL"))))))))</f>
        <v>D</v>
      </c>
    </row>
    <row r="46" spans="1:23">
      <c r="A46" s="26">
        <v>9</v>
      </c>
      <c r="B46" s="26">
        <v>5953520011</v>
      </c>
      <c r="C46" s="27" t="s">
        <v>131</v>
      </c>
      <c r="D46" s="28" t="s">
        <v>132</v>
      </c>
      <c r="E46" s="5">
        <v>0</v>
      </c>
      <c r="F46" s="5">
        <v>1</v>
      </c>
      <c r="G46" s="5">
        <v>0</v>
      </c>
      <c r="H46" s="5">
        <v>1</v>
      </c>
      <c r="I46" s="5">
        <v>0</v>
      </c>
      <c r="J46" s="5">
        <v>1</v>
      </c>
      <c r="K46" s="5">
        <v>1</v>
      </c>
      <c r="L46" s="5">
        <v>1</v>
      </c>
      <c r="M46" s="4">
        <f>SUM(E46:L46)</f>
        <v>5</v>
      </c>
      <c r="N46" s="34">
        <f>M46/8*20</f>
        <v>12.5</v>
      </c>
      <c r="O46" s="22"/>
      <c r="P46" s="32">
        <v>11</v>
      </c>
      <c r="R46" s="30">
        <v>7</v>
      </c>
      <c r="S46" s="30">
        <f t="shared" si="0"/>
        <v>8</v>
      </c>
      <c r="T46" s="40">
        <f t="shared" si="1"/>
        <v>19.2</v>
      </c>
      <c r="V46" s="23">
        <f>N46+T46+P46</f>
        <v>42.7</v>
      </c>
      <c r="W46" s="24" t="str">
        <f>IF(V46&gt;=79.5,"A",IF(V46&gt;=74.5,"B+",IF(V46&gt;=69.5,"B",IF(V46&gt;=64.5,"C+",IF(V46&gt;=59.5,"C",IF(V46&gt;=54.5,"D+",IF(V46&gt;=44.5,"D",IF(V46&lt;44.5,"FAIL"))))))))</f>
        <v>FAIL</v>
      </c>
    </row>
    <row r="47" spans="1:23">
      <c r="A47" s="46">
        <v>10</v>
      </c>
      <c r="B47" s="46">
        <v>5953020137</v>
      </c>
      <c r="C47" s="47" t="s">
        <v>75</v>
      </c>
      <c r="D47" s="48" t="s">
        <v>76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0</v>
      </c>
      <c r="K47" s="5">
        <v>1</v>
      </c>
      <c r="L47" s="5">
        <v>1</v>
      </c>
      <c r="M47" s="4">
        <f>SUM(E47:L47)</f>
        <v>7</v>
      </c>
      <c r="N47" s="34">
        <f>M47/8*20</f>
        <v>17.5</v>
      </c>
      <c r="O47" s="22"/>
      <c r="P47" s="32">
        <v>13</v>
      </c>
      <c r="R47" s="30">
        <v>14</v>
      </c>
      <c r="S47" s="30">
        <f t="shared" si="0"/>
        <v>15</v>
      </c>
      <c r="T47" s="40">
        <f t="shared" si="1"/>
        <v>36</v>
      </c>
      <c r="V47" s="23">
        <f>N47+T47+P47</f>
        <v>66.5</v>
      </c>
      <c r="W47" s="24" t="str">
        <f>IF(V47&gt;=79.5,"A",IF(V47&gt;=74.5,"B+",IF(V47&gt;=69.5,"B",IF(V47&gt;=64.5,"C+",IF(V47&gt;=59.5,"C",IF(V47&gt;=54.5,"D+",IF(V47&gt;=44.5,"D",IF(V47&lt;44.5,"FAIL"))))))))</f>
        <v>C+</v>
      </c>
    </row>
    <row r="48" spans="1:23">
      <c r="A48" s="46">
        <v>10</v>
      </c>
      <c r="B48" s="46">
        <v>5953020368</v>
      </c>
      <c r="C48" s="47" t="s">
        <v>103</v>
      </c>
      <c r="D48" s="48" t="s">
        <v>104</v>
      </c>
      <c r="E48" s="5">
        <v>1</v>
      </c>
      <c r="F48" s="5">
        <v>1</v>
      </c>
      <c r="G48" s="5">
        <v>1</v>
      </c>
      <c r="H48" s="5">
        <v>1</v>
      </c>
      <c r="I48" s="5">
        <v>1</v>
      </c>
      <c r="J48" s="5">
        <v>0</v>
      </c>
      <c r="K48" s="5">
        <v>1</v>
      </c>
      <c r="L48" s="5">
        <v>1</v>
      </c>
      <c r="M48" s="4">
        <f>SUM(E48:L48)</f>
        <v>7</v>
      </c>
      <c r="N48" s="34">
        <f>M48/8*20</f>
        <v>17.5</v>
      </c>
      <c r="O48" s="22"/>
      <c r="P48" s="32">
        <v>13</v>
      </c>
      <c r="R48" s="30">
        <v>9</v>
      </c>
      <c r="S48" s="30">
        <f t="shared" si="0"/>
        <v>10</v>
      </c>
      <c r="T48" s="40">
        <f t="shared" si="1"/>
        <v>24</v>
      </c>
      <c r="V48" s="23">
        <f>N48+T48+P48</f>
        <v>54.5</v>
      </c>
      <c r="W48" s="24" t="str">
        <f>IF(V48&gt;=79.5,"A",IF(V48&gt;=74.5,"B+",IF(V48&gt;=69.5,"B",IF(V48&gt;=64.5,"C+",IF(V48&gt;=59.5,"C",IF(V48&gt;=54.5,"D+",IF(V48&gt;=44.5,"D",IF(V48&lt;44.5,"FAIL"))))))))</f>
        <v>D+</v>
      </c>
    </row>
    <row r="49" spans="1:23">
      <c r="A49" s="46">
        <v>10</v>
      </c>
      <c r="B49" s="46">
        <v>5953020426</v>
      </c>
      <c r="C49" s="47" t="s">
        <v>111</v>
      </c>
      <c r="D49" s="48" t="s">
        <v>112</v>
      </c>
      <c r="E49" s="5">
        <v>1</v>
      </c>
      <c r="F49" s="5">
        <v>0</v>
      </c>
      <c r="G49" s="5">
        <v>0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4">
        <f>SUM(E49:L49)</f>
        <v>6</v>
      </c>
      <c r="N49" s="34">
        <f>M49/8*20</f>
        <v>15</v>
      </c>
      <c r="O49" s="22"/>
      <c r="P49" s="32">
        <v>13</v>
      </c>
      <c r="R49" s="30">
        <v>9</v>
      </c>
      <c r="S49" s="30">
        <f t="shared" si="0"/>
        <v>10</v>
      </c>
      <c r="T49" s="40">
        <f t="shared" si="1"/>
        <v>24</v>
      </c>
      <c r="V49" s="23">
        <f>N49+T49+P49</f>
        <v>52</v>
      </c>
      <c r="W49" s="24" t="str">
        <f>IF(V49&gt;=79.5,"A",IF(V49&gt;=74.5,"B+",IF(V49&gt;=69.5,"B",IF(V49&gt;=64.5,"C+",IF(V49&gt;=59.5,"C",IF(V49&gt;=54.5,"D+",IF(V49&gt;=44.5,"D",IF(V49&lt;44.5,"FAIL"))))))))</f>
        <v>D</v>
      </c>
    </row>
    <row r="50" spans="1:23">
      <c r="A50" s="46">
        <v>10</v>
      </c>
      <c r="B50" s="46">
        <v>5953020475</v>
      </c>
      <c r="C50" s="47" t="s">
        <v>121</v>
      </c>
      <c r="D50" s="48" t="s">
        <v>122</v>
      </c>
      <c r="E50" s="5">
        <v>1</v>
      </c>
      <c r="F50" s="5">
        <v>1</v>
      </c>
      <c r="G50" s="5">
        <v>0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4">
        <f>SUM(E50:L50)</f>
        <v>7</v>
      </c>
      <c r="N50" s="34">
        <f>M50/8*20</f>
        <v>17.5</v>
      </c>
      <c r="O50" s="22"/>
      <c r="P50" s="32">
        <v>13</v>
      </c>
      <c r="R50" s="30">
        <v>12</v>
      </c>
      <c r="S50" s="30">
        <f t="shared" si="0"/>
        <v>13</v>
      </c>
      <c r="T50" s="40">
        <f t="shared" si="1"/>
        <v>31.200000000000003</v>
      </c>
      <c r="V50" s="23">
        <f>N50+T50+P50</f>
        <v>61.7</v>
      </c>
      <c r="W50" s="24" t="str">
        <f>IF(V50&gt;=79.5,"A",IF(V50&gt;=74.5,"B+",IF(V50&gt;=69.5,"B",IF(V50&gt;=64.5,"C+",IF(V50&gt;=59.5,"C",IF(V50&gt;=54.5,"D+",IF(V50&gt;=44.5,"D",IF(V50&lt;44.5,"FAIL"))))))))</f>
        <v>C</v>
      </c>
    </row>
    <row r="51" spans="1:23">
      <c r="A51" s="26"/>
      <c r="B51" s="26">
        <v>5653020668</v>
      </c>
      <c r="C51" s="27" t="s">
        <v>44</v>
      </c>
      <c r="D51" s="28" t="s">
        <v>45</v>
      </c>
      <c r="E51" s="5">
        <v>0</v>
      </c>
      <c r="F51" s="5">
        <v>1</v>
      </c>
      <c r="G51" s="5">
        <v>0</v>
      </c>
      <c r="H51" s="5">
        <v>1</v>
      </c>
      <c r="I51" s="5">
        <v>1</v>
      </c>
      <c r="J51" s="5">
        <v>1</v>
      </c>
      <c r="K51" s="5">
        <v>0</v>
      </c>
      <c r="L51" s="5">
        <v>0</v>
      </c>
      <c r="M51" s="4">
        <f>SUM(E51:L51)</f>
        <v>4</v>
      </c>
      <c r="N51" s="34">
        <f>M51/8*20</f>
        <v>10</v>
      </c>
      <c r="O51" s="22"/>
      <c r="P51" s="32">
        <v>0</v>
      </c>
      <c r="R51" s="30">
        <v>0</v>
      </c>
      <c r="S51" s="30">
        <f t="shared" si="0"/>
        <v>1</v>
      </c>
      <c r="T51" s="40">
        <f t="shared" si="1"/>
        <v>2.4</v>
      </c>
      <c r="V51" s="23">
        <f>N51+T51+P51</f>
        <v>12.4</v>
      </c>
      <c r="W51" s="24" t="str">
        <f>IF(V51&gt;=79.5,"A",IF(V51&gt;=74.5,"B+",IF(V51&gt;=69.5,"B",IF(V51&gt;=64.5,"C+",IF(V51&gt;=59.5,"C",IF(V51&gt;=54.5,"D+",IF(V51&gt;=44.5,"D",IF(V51&lt;44.5,"FAIL"))))))))</f>
        <v>FAIL</v>
      </c>
    </row>
    <row r="52" spans="1:23">
      <c r="A52" s="26"/>
      <c r="B52" s="26">
        <v>5653520162</v>
      </c>
      <c r="C52" s="27" t="s">
        <v>48</v>
      </c>
      <c r="D52" s="28" t="s">
        <v>49</v>
      </c>
      <c r="E52" s="5">
        <v>0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0</v>
      </c>
      <c r="L52" s="5">
        <v>1</v>
      </c>
      <c r="M52" s="4">
        <f>SUM(E52:L52)</f>
        <v>6</v>
      </c>
      <c r="N52" s="34">
        <f>M52/8*20</f>
        <v>15</v>
      </c>
      <c r="O52" s="22"/>
      <c r="P52" s="32">
        <v>0</v>
      </c>
      <c r="R52" s="30">
        <v>11</v>
      </c>
      <c r="S52" s="30">
        <f t="shared" si="0"/>
        <v>12</v>
      </c>
      <c r="T52" s="40">
        <f t="shared" si="1"/>
        <v>28.799999999999997</v>
      </c>
      <c r="V52" s="23">
        <f>N52+T52+P52</f>
        <v>43.8</v>
      </c>
      <c r="W52" s="24" t="str">
        <f>IF(V52&gt;=79.5,"A",IF(V52&gt;=74.5,"B+",IF(V52&gt;=69.5,"B",IF(V52&gt;=64.5,"C+",IF(V52&gt;=59.5,"C",IF(V52&gt;=54.5,"D+",IF(V52&gt;=44.5,"D",IF(V52&lt;44.5,"FAIL"))))))))</f>
        <v>FAIL</v>
      </c>
    </row>
    <row r="56" spans="1:23">
      <c r="A56" s="59" t="s">
        <v>28</v>
      </c>
      <c r="B56" s="59"/>
      <c r="C56" s="59"/>
      <c r="D56" s="59"/>
    </row>
  </sheetData>
  <sortState ref="A5:V52">
    <sortCondition ref="A5:A52"/>
  </sortState>
  <mergeCells count="3">
    <mergeCell ref="V2:W2"/>
    <mergeCell ref="A56:D56"/>
    <mergeCell ref="R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A2" zoomScale="90" zoomScaleNormal="90" workbookViewId="0">
      <selection activeCell="B33" sqref="B33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13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61" t="s">
        <v>19</v>
      </c>
      <c r="O14" s="62"/>
    </row>
    <row r="15" spans="2:15">
      <c r="B15" s="1"/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6"/>
      <c r="O15" s="17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6" t="s">
        <v>18</v>
      </c>
      <c r="O16" s="17">
        <f>COUNTIF(Scores!W6:W52,"A")</f>
        <v>4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6" t="s">
        <v>17</v>
      </c>
      <c r="O17" s="17">
        <f>COUNTIF(Scores!W6:W52,"B+")</f>
        <v>3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6" t="s">
        <v>12</v>
      </c>
      <c r="O18" s="17">
        <f>COUNTIF(Scores!W6:W52,"B")</f>
        <v>5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6" t="s">
        <v>13</v>
      </c>
      <c r="O19" s="17">
        <f>COUNTIF(Scores!W6:W52,"C+")</f>
        <v>9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6" t="s">
        <v>14</v>
      </c>
      <c r="O20" s="17">
        <f>COUNTIF(Scores!W6:W52,"C")</f>
        <v>7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6" t="s">
        <v>15</v>
      </c>
      <c r="O21" s="17">
        <f>COUNTIF(Scores!W6:W52,"D+")</f>
        <v>3</v>
      </c>
    </row>
    <row r="22" spans="2:15"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16" t="s">
        <v>26</v>
      </c>
      <c r="O22" s="17">
        <f>COUNTIF(Scores!W6:W52,"D")</f>
        <v>9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6" t="s">
        <v>16</v>
      </c>
      <c r="O23" s="17">
        <f>COUNTIF(Scores!W6:W52,"FAIL")</f>
        <v>7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8" t="s">
        <v>20</v>
      </c>
      <c r="O24" s="19">
        <f>COUNTIF(Scores!W6:W52,"I")</f>
        <v>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4" t="s">
        <v>25</v>
      </c>
      <c r="C31" s="65"/>
      <c r="D31" s="66"/>
      <c r="E31" s="15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3" t="s">
        <v>24</v>
      </c>
      <c r="C32" s="63"/>
      <c r="D32" s="63"/>
      <c r="E32" s="20">
        <f>AVERAGE(Scores!V6:V52)</f>
        <v>58.644680851063825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21" t="s">
        <v>23</v>
      </c>
      <c r="C33" s="21"/>
      <c r="D33" s="21"/>
      <c r="E33" s="21"/>
      <c r="F33" s="21"/>
      <c r="G33" s="21"/>
      <c r="H33" s="21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nmb</cp:lastModifiedBy>
  <dcterms:created xsi:type="dcterms:W3CDTF">2009-12-15T00:51:19Z</dcterms:created>
  <dcterms:modified xsi:type="dcterms:W3CDTF">2017-08-24T03:13:41Z</dcterms:modified>
</cp:coreProperties>
</file>