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5480" windowHeight="5445"/>
  </bookViews>
  <sheets>
    <sheet name="Scores" sheetId="1" r:id="rId1"/>
    <sheet name="Results summary" sheetId="2" r:id="rId2"/>
  </sheets>
  <definedNames>
    <definedName name="_xlnm._FilterDatabase" localSheetId="0" hidden="1">Scores!$A$5:$Y$25</definedName>
  </definedNames>
  <calcPr calcId="162913"/>
</workbook>
</file>

<file path=xl/calcChain.xml><?xml version="1.0" encoding="utf-8"?>
<calcChain xmlns="http://schemas.openxmlformats.org/spreadsheetml/2006/main">
  <c r="W5" i="1" l="1"/>
  <c r="T11" i="1" l="1"/>
  <c r="T13" i="1"/>
  <c r="T32" i="1"/>
  <c r="T38" i="1"/>
  <c r="T62" i="1"/>
  <c r="T65" i="1"/>
  <c r="T9" i="1"/>
  <c r="T23" i="1"/>
  <c r="T31" i="1"/>
  <c r="T52" i="1"/>
  <c r="T61" i="1"/>
  <c r="T66" i="1"/>
  <c r="T72" i="1"/>
  <c r="T75" i="1"/>
  <c r="T80" i="1"/>
  <c r="T84" i="1"/>
  <c r="T69" i="1"/>
  <c r="T73" i="1"/>
  <c r="T76" i="1"/>
  <c r="T77" i="1"/>
  <c r="T79" i="1"/>
  <c r="T104" i="1"/>
  <c r="T14" i="1"/>
  <c r="T50" i="1"/>
  <c r="T53" i="1"/>
  <c r="T54" i="1"/>
  <c r="T55" i="1"/>
  <c r="T57" i="1"/>
  <c r="T8" i="1"/>
  <c r="T22" i="1"/>
  <c r="T24" i="1"/>
  <c r="T25" i="1"/>
  <c r="T29" i="1"/>
  <c r="T45" i="1"/>
  <c r="T40" i="1"/>
  <c r="T41" i="1"/>
  <c r="T43" i="1"/>
  <c r="T46" i="1"/>
  <c r="T49" i="1"/>
  <c r="T106" i="1"/>
  <c r="T19" i="1"/>
  <c r="T26" i="1"/>
  <c r="T27" i="1"/>
  <c r="T30" i="1"/>
  <c r="T37" i="1"/>
  <c r="T39" i="1"/>
  <c r="T58" i="1"/>
  <c r="T60" i="1"/>
  <c r="T63" i="1"/>
  <c r="T81" i="1"/>
  <c r="T82" i="1"/>
  <c r="T67" i="1"/>
  <c r="T70" i="1"/>
  <c r="T71" i="1"/>
  <c r="T78" i="1"/>
  <c r="T51" i="1"/>
  <c r="T64" i="1"/>
  <c r="T74" i="1"/>
  <c r="T85" i="1"/>
  <c r="T107" i="1"/>
  <c r="T12" i="1"/>
  <c r="T36" i="1"/>
  <c r="T44" i="1"/>
  <c r="T83" i="1"/>
  <c r="T105" i="1"/>
  <c r="T5" i="1"/>
  <c r="T7" i="1"/>
  <c r="T18" i="1"/>
  <c r="T42" i="1"/>
  <c r="T48" i="1"/>
  <c r="T10" i="1"/>
  <c r="T16" i="1"/>
  <c r="T17" i="1"/>
  <c r="T20" i="1"/>
  <c r="T21" i="1"/>
  <c r="T28" i="1"/>
  <c r="T33" i="1"/>
  <c r="T34" i="1"/>
  <c r="T35" i="1"/>
  <c r="T47" i="1"/>
  <c r="T56" i="1"/>
  <c r="T59" i="1"/>
  <c r="T68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8" i="1"/>
  <c r="T109" i="1"/>
  <c r="T6" i="1"/>
  <c r="N15" i="1" l="1"/>
  <c r="Q11" i="1"/>
  <c r="Q13" i="1"/>
  <c r="Q32" i="1"/>
  <c r="Q38" i="1"/>
  <c r="Q62" i="1"/>
  <c r="Q65" i="1"/>
  <c r="Q9" i="1"/>
  <c r="Q23" i="1"/>
  <c r="Q31" i="1"/>
  <c r="Q52" i="1"/>
  <c r="Q61" i="1"/>
  <c r="Q66" i="1"/>
  <c r="Q72" i="1"/>
  <c r="Q75" i="1"/>
  <c r="Q80" i="1"/>
  <c r="Q84" i="1"/>
  <c r="Q69" i="1"/>
  <c r="Q73" i="1"/>
  <c r="Q76" i="1"/>
  <c r="Q77" i="1"/>
  <c r="Q79" i="1"/>
  <c r="Q104" i="1"/>
  <c r="Q14" i="1"/>
  <c r="Q50" i="1"/>
  <c r="Q53" i="1"/>
  <c r="Q54" i="1"/>
  <c r="Q55" i="1"/>
  <c r="Q57" i="1"/>
  <c r="Q8" i="1"/>
  <c r="Q22" i="1"/>
  <c r="Q24" i="1"/>
  <c r="Q25" i="1"/>
  <c r="Q29" i="1"/>
  <c r="Q45" i="1"/>
  <c r="Q40" i="1"/>
  <c r="Q41" i="1"/>
  <c r="Q43" i="1"/>
  <c r="Q46" i="1"/>
  <c r="Q49" i="1"/>
  <c r="Q106" i="1"/>
  <c r="Q19" i="1"/>
  <c r="Q26" i="1"/>
  <c r="Q27" i="1"/>
  <c r="Q30" i="1"/>
  <c r="Q37" i="1"/>
  <c r="Q39" i="1"/>
  <c r="Q58" i="1"/>
  <c r="Q60" i="1"/>
  <c r="Q63" i="1"/>
  <c r="Q81" i="1"/>
  <c r="Q82" i="1"/>
  <c r="Q67" i="1"/>
  <c r="Q70" i="1"/>
  <c r="Q71" i="1"/>
  <c r="Q78" i="1"/>
  <c r="Q51" i="1"/>
  <c r="Q64" i="1"/>
  <c r="Q74" i="1"/>
  <c r="Q85" i="1"/>
  <c r="Q107" i="1"/>
  <c r="Q12" i="1"/>
  <c r="Q36" i="1"/>
  <c r="Q44" i="1"/>
  <c r="Q83" i="1"/>
  <c r="Q105" i="1"/>
  <c r="Q5" i="1"/>
  <c r="Q7" i="1"/>
  <c r="Q18" i="1"/>
  <c r="Q42" i="1"/>
  <c r="Q48" i="1"/>
  <c r="Q10" i="1"/>
  <c r="Q16" i="1"/>
  <c r="Q17" i="1"/>
  <c r="Q20" i="1"/>
  <c r="Q21" i="1"/>
  <c r="Q28" i="1"/>
  <c r="Q33" i="1"/>
  <c r="Q34" i="1"/>
  <c r="Q35" i="1"/>
  <c r="Q47" i="1"/>
  <c r="Q56" i="1"/>
  <c r="Q59" i="1"/>
  <c r="Q68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8" i="1"/>
  <c r="Q109" i="1"/>
  <c r="Q6" i="1"/>
  <c r="M107" i="1" l="1"/>
  <c r="N107" i="1" s="1"/>
  <c r="W107" i="1" l="1"/>
  <c r="X107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8" i="1"/>
  <c r="N108" i="1" s="1"/>
  <c r="M109" i="1"/>
  <c r="N109" i="1" s="1"/>
  <c r="N26" i="1" l="1"/>
  <c r="W26" i="1" s="1"/>
  <c r="X26" i="1" s="1"/>
  <c r="W85" i="1"/>
  <c r="X85" i="1" s="1"/>
  <c r="W20" i="1"/>
  <c r="X20" i="1" s="1"/>
  <c r="W38" i="1"/>
  <c r="X38" i="1" s="1"/>
  <c r="W74" i="1"/>
  <c r="X74" i="1" s="1"/>
  <c r="W108" i="1"/>
  <c r="X108" i="1" s="1"/>
  <c r="W101" i="1"/>
  <c r="X101" i="1" s="1"/>
  <c r="W95" i="1"/>
  <c r="X95" i="1" s="1"/>
  <c r="W80" i="1"/>
  <c r="X80" i="1" s="1"/>
  <c r="W61" i="1"/>
  <c r="X61" i="1" s="1"/>
  <c r="W44" i="1"/>
  <c r="X44" i="1" s="1"/>
  <c r="W13" i="1"/>
  <c r="X13" i="1" s="1"/>
  <c r="W9" i="1"/>
  <c r="X9" i="1" s="1"/>
  <c r="W7" i="1"/>
  <c r="X7" i="1" s="1"/>
  <c r="W104" i="1"/>
  <c r="X104" i="1" s="1"/>
  <c r="W98" i="1"/>
  <c r="X98" i="1" s="1"/>
  <c r="W77" i="1"/>
  <c r="X77" i="1" s="1"/>
  <c r="W56" i="1"/>
  <c r="X56" i="1" s="1"/>
  <c r="W14" i="1"/>
  <c r="X14" i="1" s="1"/>
  <c r="W50" i="1"/>
  <c r="X50" i="1" s="1"/>
  <c r="W32" i="1"/>
  <c r="X32" i="1" s="1"/>
  <c r="W93" i="1"/>
  <c r="X93" i="1" s="1"/>
  <c r="W86" i="1"/>
  <c r="X86" i="1" s="1"/>
  <c r="W59" i="1"/>
  <c r="X59" i="1" s="1"/>
  <c r="W8" i="1"/>
  <c r="X8" i="1" s="1"/>
  <c r="W109" i="1"/>
  <c r="X109" i="1" s="1"/>
  <c r="W105" i="1"/>
  <c r="X105" i="1" s="1"/>
  <c r="W96" i="1"/>
  <c r="X96" i="1" s="1"/>
  <c r="W89" i="1"/>
  <c r="X89" i="1" s="1"/>
  <c r="W73" i="1"/>
  <c r="X73" i="1" s="1"/>
  <c r="W68" i="1"/>
  <c r="X68" i="1" s="1"/>
  <c r="W83" i="1"/>
  <c r="X83" i="1" s="1"/>
  <c r="W102" i="1"/>
  <c r="X102" i="1" s="1"/>
  <c r="W99" i="1"/>
  <c r="X99" i="1" s="1"/>
  <c r="W65" i="1"/>
  <c r="X65" i="1" s="1"/>
  <c r="W106" i="1"/>
  <c r="X106" i="1" s="1"/>
  <c r="W103" i="1"/>
  <c r="X103" i="1" s="1"/>
  <c r="W100" i="1"/>
  <c r="X100" i="1" s="1"/>
  <c r="W97" i="1"/>
  <c r="X97" i="1" s="1"/>
  <c r="W94" i="1"/>
  <c r="X94" i="1" s="1"/>
  <c r="W92" i="1"/>
  <c r="X92" i="1" s="1"/>
  <c r="W79" i="1"/>
  <c r="X79" i="1" s="1"/>
  <c r="W71" i="1"/>
  <c r="X71" i="1" s="1"/>
  <c r="W91" i="1"/>
  <c r="X91" i="1" s="1"/>
  <c r="W67" i="1"/>
  <c r="X67" i="1" s="1"/>
  <c r="W62" i="1"/>
  <c r="X62" i="1" s="1"/>
  <c r="W63" i="1"/>
  <c r="X63" i="1" s="1"/>
  <c r="W33" i="1"/>
  <c r="X33" i="1" s="1"/>
  <c r="W27" i="1"/>
  <c r="W88" i="1"/>
  <c r="X88" i="1" s="1"/>
  <c r="W34" i="1"/>
  <c r="X34" i="1" s="1"/>
  <c r="W28" i="1"/>
  <c r="X28" i="1" s="1"/>
  <c r="W22" i="1"/>
  <c r="X22" i="1" s="1"/>
  <c r="W16" i="1"/>
  <c r="X16" i="1" s="1"/>
  <c r="W53" i="1"/>
  <c r="X53" i="1" s="1"/>
  <c r="W47" i="1"/>
  <c r="X47" i="1" s="1"/>
  <c r="W41" i="1"/>
  <c r="X41" i="1" s="1"/>
  <c r="W35" i="1"/>
  <c r="X35" i="1" s="1"/>
  <c r="W29" i="1"/>
  <c r="X29" i="1" s="1"/>
  <c r="W23" i="1"/>
  <c r="X23" i="1" s="1"/>
  <c r="W17" i="1"/>
  <c r="X17" i="1" s="1"/>
  <c r="W11" i="1"/>
  <c r="X11" i="1" s="1"/>
  <c r="W75" i="1"/>
  <c r="X75" i="1" s="1"/>
  <c r="W69" i="1"/>
  <c r="X69" i="1" s="1"/>
  <c r="W70" i="1"/>
  <c r="X70" i="1" s="1"/>
  <c r="W64" i="1"/>
  <c r="X64" i="1" s="1"/>
  <c r="W40" i="1"/>
  <c r="X40" i="1" s="1"/>
  <c r="W10" i="1"/>
  <c r="X10" i="1" s="1"/>
  <c r="W84" i="1"/>
  <c r="X84" i="1" s="1"/>
  <c r="W72" i="1"/>
  <c r="X72" i="1" s="1"/>
  <c r="W66" i="1"/>
  <c r="X66" i="1" s="1"/>
  <c r="W60" i="1"/>
  <c r="X60" i="1" s="1"/>
  <c r="W54" i="1"/>
  <c r="X54" i="1" s="1"/>
  <c r="W48" i="1"/>
  <c r="X48" i="1" s="1"/>
  <c r="W42" i="1"/>
  <c r="X42" i="1" s="1"/>
  <c r="W36" i="1"/>
  <c r="X36" i="1" s="1"/>
  <c r="W30" i="1"/>
  <c r="X30" i="1" s="1"/>
  <c r="W24" i="1"/>
  <c r="X24" i="1" s="1"/>
  <c r="W18" i="1"/>
  <c r="X18" i="1" s="1"/>
  <c r="W12" i="1"/>
  <c r="X12" i="1" s="1"/>
  <c r="W6" i="1"/>
  <c r="X6" i="1" s="1"/>
  <c r="W87" i="1"/>
  <c r="X87" i="1" s="1"/>
  <c r="W81" i="1"/>
  <c r="X81" i="1" s="1"/>
  <c r="W57" i="1"/>
  <c r="X57" i="1" s="1"/>
  <c r="W51" i="1"/>
  <c r="X51" i="1" s="1"/>
  <c r="W45" i="1"/>
  <c r="X45" i="1" s="1"/>
  <c r="W39" i="1"/>
  <c r="X39" i="1" s="1"/>
  <c r="W21" i="1"/>
  <c r="X21" i="1" s="1"/>
  <c r="W82" i="1"/>
  <c r="X82" i="1" s="1"/>
  <c r="W76" i="1"/>
  <c r="X76" i="1" s="1"/>
  <c r="W58" i="1"/>
  <c r="X58" i="1" s="1"/>
  <c r="W52" i="1"/>
  <c r="X52" i="1" s="1"/>
  <c r="W46" i="1"/>
  <c r="X46" i="1" s="1"/>
  <c r="W90" i="1"/>
  <c r="X90" i="1" s="1"/>
  <c r="W78" i="1"/>
  <c r="X78" i="1" s="1"/>
  <c r="W55" i="1"/>
  <c r="X55" i="1" s="1"/>
  <c r="W49" i="1"/>
  <c r="X49" i="1" s="1"/>
  <c r="W43" i="1"/>
  <c r="X43" i="1" s="1"/>
  <c r="W37" i="1"/>
  <c r="X37" i="1" s="1"/>
  <c r="W31" i="1"/>
  <c r="X31" i="1" s="1"/>
  <c r="W25" i="1"/>
  <c r="X25" i="1" s="1"/>
  <c r="W19" i="1"/>
  <c r="X19" i="1" s="1"/>
  <c r="M5" i="1"/>
  <c r="N5" i="1" s="1"/>
  <c r="E32" i="2" l="1"/>
  <c r="X5" i="1" l="1"/>
  <c r="O19" i="2" l="1"/>
  <c r="O24" i="2"/>
  <c r="O18" i="2"/>
  <c r="O17" i="2"/>
  <c r="O23" i="2"/>
  <c r="O22" i="2"/>
  <c r="O16" i="2"/>
  <c r="O21" i="2"/>
  <c r="O20" i="2"/>
</calcChain>
</file>

<file path=xl/sharedStrings.xml><?xml version="1.0" encoding="utf-8"?>
<sst xmlns="http://schemas.openxmlformats.org/spreadsheetml/2006/main" count="332" uniqueCount="256">
  <si>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</si>
  <si>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</si>
  <si>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</si>
  <si>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</si>
  <si>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</si>
  <si>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</si>
  <si>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</si>
  <si>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</si>
  <si>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</si>
  <si>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</si>
  <si>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</si>
  <si>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</si>
  <si>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</si>
  <si>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</si>
  <si>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</si>
  <si>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</si>
  <si>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</si>
  <si>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</si>
  <si>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</si>
  <si>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</si>
  <si>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</si>
  <si>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</si>
  <si>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</si>
  <si>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</si>
  <si>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</si>
  <si>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 xml:space="preserve">Average score on the exam (mean)   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</si>
  <si>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</si>
  <si>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</si>
  <si>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</si>
  <si>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%</t>
  </si>
  <si>
    <t>N/A</t>
  </si>
  <si>
    <t>First name (s)</t>
  </si>
  <si>
    <t>Exam</t>
  </si>
  <si>
    <t>L7</t>
  </si>
  <si>
    <t>L8</t>
  </si>
  <si>
    <t>Presentation</t>
  </si>
  <si>
    <t>KEVIN</t>
  </si>
  <si>
    <t>LEWIS</t>
  </si>
  <si>
    <t>DUANGKAMON</t>
  </si>
  <si>
    <t>THONGTUN</t>
  </si>
  <si>
    <t>EDLINE JOI</t>
  </si>
  <si>
    <t>KOHTA</t>
  </si>
  <si>
    <t>TAKAZAWA</t>
  </si>
  <si>
    <t>NARUDOL</t>
  </si>
  <si>
    <t>KANCHANAWAT</t>
  </si>
  <si>
    <t>HAMZA</t>
  </si>
  <si>
    <t>IMRAN</t>
  </si>
  <si>
    <t>ALP</t>
  </si>
  <si>
    <t>KOCAK</t>
  </si>
  <si>
    <t>BAHAREH</t>
  </si>
  <si>
    <t>TAGHIZADEH KAMALABADI</t>
  </si>
  <si>
    <t>CHRISTOPHER MARK</t>
  </si>
  <si>
    <t>BAILEY</t>
  </si>
  <si>
    <t>ENGIN ARAS</t>
  </si>
  <si>
    <t>BAKHTIARI</t>
  </si>
  <si>
    <t>EVA KAREN</t>
  </si>
  <si>
    <t>MURING</t>
  </si>
  <si>
    <t>JINHYUK</t>
  </si>
  <si>
    <t>CHOI</t>
  </si>
  <si>
    <t>JORDAN</t>
  </si>
  <si>
    <t>BUXTON</t>
  </si>
  <si>
    <t>JOSEPH</t>
  </si>
  <si>
    <t>PELLATT</t>
  </si>
  <si>
    <t>LEON</t>
  </si>
  <si>
    <t>MCKINNON</t>
  </si>
  <si>
    <t>NIALL RICHARD</t>
  </si>
  <si>
    <t>DEVITT</t>
  </si>
  <si>
    <t>RACHEN</t>
  </si>
  <si>
    <t>PANDEY</t>
  </si>
  <si>
    <t>THAE PWINT PHYU</t>
  </si>
  <si>
    <t>THANANAT</t>
  </si>
  <si>
    <t>SHUAI</t>
  </si>
  <si>
    <t>TONG</t>
  </si>
  <si>
    <t>JONES KAYODE</t>
  </si>
  <si>
    <t>EBEGBE KAKYIRE</t>
  </si>
  <si>
    <t>APOLLINE</t>
  </si>
  <si>
    <t>ESCHBACH</t>
  </si>
  <si>
    <t>EXCHANGE</t>
  </si>
  <si>
    <t>NINA</t>
  </si>
  <si>
    <t>GINET</t>
  </si>
  <si>
    <t>MA REENA</t>
  </si>
  <si>
    <t>/20</t>
  </si>
  <si>
    <t>Raw score</t>
  </si>
  <si>
    <t>/8</t>
  </si>
  <si>
    <t>TUNDE OLADELE</t>
  </si>
  <si>
    <t>IDOWU</t>
  </si>
  <si>
    <t>HALADU AHMED</t>
  </si>
  <si>
    <t>SULAIMAN</t>
  </si>
  <si>
    <t>AHMED MANSOUR</t>
  </si>
  <si>
    <t>FADIGA</t>
  </si>
  <si>
    <t>THANAT</t>
  </si>
  <si>
    <t>KHEAWKHUM</t>
  </si>
  <si>
    <t>SAEID</t>
  </si>
  <si>
    <t>ZAREZADEH</t>
  </si>
  <si>
    <t>ISAAC ANAYO</t>
  </si>
  <si>
    <t>EGWUONWU</t>
  </si>
  <si>
    <t>THANWARAD</t>
  </si>
  <si>
    <t>MUNJAI</t>
  </si>
  <si>
    <t>KELECHI REGINALD</t>
  </si>
  <si>
    <t>ONYEANUSI</t>
  </si>
  <si>
    <t>ALEXANDER</t>
  </si>
  <si>
    <t>KURILKO</t>
  </si>
  <si>
    <t>JULATHEP</t>
  </si>
  <si>
    <t>PHOONSIRI</t>
  </si>
  <si>
    <t>ROGER</t>
  </si>
  <si>
    <t>COULIN</t>
  </si>
  <si>
    <t>DOVLETMYRAT</t>
  </si>
  <si>
    <t>KERIMOV</t>
  </si>
  <si>
    <t>PLOYPAPAT</t>
  </si>
  <si>
    <t>LABTHIPPHAMON</t>
  </si>
  <si>
    <t>HYUN WOO</t>
  </si>
  <si>
    <t>HAN</t>
  </si>
  <si>
    <t>MANORQDO</t>
  </si>
  <si>
    <t>NUTCHAYA</t>
  </si>
  <si>
    <t>KUMPHAI</t>
  </si>
  <si>
    <t>KASEM</t>
  </si>
  <si>
    <t>NILSAWAT</t>
  </si>
  <si>
    <t>PATTAMAPRON</t>
  </si>
  <si>
    <t>SIBPLANG</t>
  </si>
  <si>
    <t>JARUWAN</t>
  </si>
  <si>
    <t>BOONYARITDAYCHOCHAI</t>
  </si>
  <si>
    <t>SUSATA</t>
  </si>
  <si>
    <t>SONGSUWAN</t>
  </si>
  <si>
    <t>MEENA</t>
  </si>
  <si>
    <t>MAOVAHI</t>
  </si>
  <si>
    <t>ANURACK</t>
  </si>
  <si>
    <t>CHUN</t>
  </si>
  <si>
    <t>SUNISSA</t>
  </si>
  <si>
    <t>GUMPANPHECT</t>
  </si>
  <si>
    <t>NAPHATSUPHAKHAYA</t>
  </si>
  <si>
    <t>TANGKITIMASAK</t>
  </si>
  <si>
    <t>MEHRAN</t>
  </si>
  <si>
    <t>FEREIDOUNI</t>
  </si>
  <si>
    <t>VITUS CHIBWEZE</t>
  </si>
  <si>
    <t>OSUAGWU</t>
  </si>
  <si>
    <t>JIANING</t>
  </si>
  <si>
    <t>SU</t>
  </si>
  <si>
    <t>JIRACHAYA</t>
  </si>
  <si>
    <t>SUWANPRAMOTT</t>
  </si>
  <si>
    <t>VINCENT IKECHUKWU</t>
  </si>
  <si>
    <t>OKEMUO</t>
  </si>
  <si>
    <t>THANAPAT</t>
  </si>
  <si>
    <t>SARIPAT</t>
  </si>
  <si>
    <t>RUETAIRAT</t>
  </si>
  <si>
    <t>ANGSIRI</t>
  </si>
  <si>
    <t>ZAINAB</t>
  </si>
  <si>
    <t>KABA</t>
  </si>
  <si>
    <t>KRITSANA</t>
  </si>
  <si>
    <t>SUWANSAWAI</t>
  </si>
  <si>
    <t>MANITA</t>
  </si>
  <si>
    <t>HANGRY</t>
  </si>
  <si>
    <t>NAPHAT</t>
  </si>
  <si>
    <t>GONNAWONG</t>
  </si>
  <si>
    <t>PAWEL PIOTR</t>
  </si>
  <si>
    <t>BORUSZCZAK</t>
  </si>
  <si>
    <t>TAMONWAN</t>
  </si>
  <si>
    <t>APIPATTARANGKUL</t>
  </si>
  <si>
    <t>UCHENNA CHINEDU</t>
  </si>
  <si>
    <t>OLISAKWE</t>
  </si>
  <si>
    <t>IMADE SOLOMON</t>
  </si>
  <si>
    <t>IDEHEN</t>
  </si>
  <si>
    <t>SIRAKARN</t>
  </si>
  <si>
    <t>TONGBAI</t>
  </si>
  <si>
    <t>PORNPEN</t>
  </si>
  <si>
    <t>TAWEEPONG</t>
  </si>
  <si>
    <t>LUCHELLE JANE</t>
  </si>
  <si>
    <t>TAJONERA</t>
  </si>
  <si>
    <t>ILYAS</t>
  </si>
  <si>
    <t>DIOUANE</t>
  </si>
  <si>
    <t>FATIL</t>
  </si>
  <si>
    <t>WAEHAMA</t>
  </si>
  <si>
    <t>UGO SCOTY VINCENT</t>
  </si>
  <si>
    <t>ALIPHON-MACAQUE</t>
  </si>
  <si>
    <t>IRINE</t>
  </si>
  <si>
    <t>TAWEEAPIRADEEROONG</t>
  </si>
  <si>
    <t>JIN HYOK</t>
  </si>
  <si>
    <t>SHANSHAN</t>
  </si>
  <si>
    <t>WU</t>
  </si>
  <si>
    <t>SAAD KHAIR ANTAR</t>
  </si>
  <si>
    <t>AL BUSAIDI</t>
  </si>
  <si>
    <t xml:space="preserve">PANUWAT </t>
  </si>
  <si>
    <t>BURAKHAM</t>
  </si>
  <si>
    <t>OATTAPON</t>
  </si>
  <si>
    <t>NARKGARD</t>
  </si>
  <si>
    <t>BILLEL</t>
  </si>
  <si>
    <t>BOUCHOUAREB</t>
  </si>
  <si>
    <t>EUSTACE CHIDOZIE</t>
  </si>
  <si>
    <t>OPARA</t>
  </si>
  <si>
    <t>BECKERS</t>
  </si>
  <si>
    <t>EIJIRO</t>
  </si>
  <si>
    <t>SATO</t>
  </si>
  <si>
    <t>IFEANYI BRIGHT</t>
  </si>
  <si>
    <t>CHIWUNDU</t>
  </si>
  <si>
    <t>ALISA</t>
  </si>
  <si>
    <t>SUEROJ</t>
  </si>
  <si>
    <t>ISLEM SIDI MOHAMED</t>
  </si>
  <si>
    <t>HAMIDOU</t>
  </si>
  <si>
    <t>JIRAPAT</t>
  </si>
  <si>
    <t>YOUPANICH</t>
  </si>
  <si>
    <t>JIRAYU</t>
  </si>
  <si>
    <t>YAKOB</t>
  </si>
  <si>
    <t>NALITA</t>
  </si>
  <si>
    <t>SENGNGI</t>
  </si>
  <si>
    <t>NANG SAN KHAM</t>
  </si>
  <si>
    <t>NANNALIN</t>
  </si>
  <si>
    <t>PHIMTHONGNGAM</t>
  </si>
  <si>
    <t>NANSINEE</t>
  </si>
  <si>
    <t>AREESAMARN</t>
  </si>
  <si>
    <t>NETIPHON</t>
  </si>
  <si>
    <t>SOMTONG</t>
  </si>
  <si>
    <t>NURIDA</t>
  </si>
  <si>
    <t>TOHMI</t>
  </si>
  <si>
    <t>ONJIRA</t>
  </si>
  <si>
    <t>THAMPRAMOTH</t>
  </si>
  <si>
    <t>PAPITCHAYA</t>
  </si>
  <si>
    <t>TAPMAK</t>
  </si>
  <si>
    <t>PASSAKORN</t>
  </si>
  <si>
    <t>KUDNGAONGARM</t>
  </si>
  <si>
    <t>PIMNIPA</t>
  </si>
  <si>
    <t>VISESHASINDHU</t>
  </si>
  <si>
    <t>RACHA</t>
  </si>
  <si>
    <t>THABTHONE</t>
  </si>
  <si>
    <t>REN</t>
  </si>
  <si>
    <t>RYAN ALEXANDER</t>
  </si>
  <si>
    <t>PINTER</t>
  </si>
  <si>
    <t>SURAT</t>
  </si>
  <si>
    <t>SINGH</t>
  </si>
  <si>
    <t>WARINTHORN</t>
  </si>
  <si>
    <t>WONGMUSIK</t>
  </si>
  <si>
    <t>YU - HSUAN</t>
  </si>
  <si>
    <t>WANG</t>
  </si>
  <si>
    <t>SETTHEETHAVORN</t>
  </si>
  <si>
    <t>PATTALEEYA</t>
  </si>
  <si>
    <t>MEESATI</t>
  </si>
  <si>
    <t>SINGHA</t>
  </si>
  <si>
    <t>KUADJIT</t>
  </si>
  <si>
    <t>VITTAVAS</t>
  </si>
  <si>
    <t>NARKKLIN</t>
  </si>
  <si>
    <t>HUYNH NGUYEN THUAN</t>
  </si>
  <si>
    <t>SUMAN</t>
  </si>
  <si>
    <t>CHAKRADHAR</t>
  </si>
  <si>
    <t>Score</t>
  </si>
  <si>
    <t>/60</t>
  </si>
  <si>
    <t>E</t>
  </si>
  <si>
    <t>G</t>
  </si>
  <si>
    <t>H</t>
  </si>
  <si>
    <t>J</t>
  </si>
  <si>
    <t>K</t>
  </si>
  <si>
    <t>SEOKMOON</t>
  </si>
  <si>
    <t>L</t>
  </si>
  <si>
    <t>M</t>
  </si>
  <si>
    <t>FAIL</t>
  </si>
  <si>
    <t>/40</t>
  </si>
  <si>
    <t>ISHIKAWA</t>
  </si>
  <si>
    <t>Changed student attendance list when I was out of the room with whitepaper</t>
  </si>
  <si>
    <t>Written assignment from airline interview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</si>
</sst>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6"/>
      <name val="Angsana New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2" borderId="1" applyBorder="0">
      <protection locked="0"/>
    </xf>
    <xf numFmtId="0" fontId="17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4" xfId="0" applyNumberFormat="1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 applyProtection="1">
      <alignment horizontal="center"/>
    </xf>
    <xf numFmtId="0" fontId="8" fillId="2" borderId="2" xfId="1" applyFont="1" applyBorder="1" applyAlignment="1">
      <alignment horizontal="center"/>
      <protection locked="0"/>
    </xf>
    <xf numFmtId="0" fontId="12" fillId="10" borderId="2" xfId="0" applyFont="1" applyFill="1" applyBorder="1" applyAlignment="1" applyProtection="1">
      <alignment horizontal="center"/>
    </xf>
    <xf numFmtId="164" fontId="12" fillId="10" borderId="2" xfId="0" applyNumberFormat="1" applyFont="1" applyFill="1" applyBorder="1" applyAlignment="1" applyProtection="1">
      <alignment horizontal="center"/>
    </xf>
    <xf numFmtId="164" fontId="3" fillId="10" borderId="2" xfId="0" applyNumberFormat="1" applyFont="1" applyFill="1" applyBorder="1" applyAlignment="1" applyProtection="1">
      <alignment horizontal="center" wrapText="1"/>
    </xf>
    <xf numFmtId="14" fontId="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 applyProtection="1">
      <alignment wrapText="1"/>
    </xf>
    <xf numFmtId="0" fontId="3" fillId="12" borderId="2" xfId="0" applyNumberFormat="1" applyFont="1" applyFill="1" applyBorder="1" applyAlignment="1" applyProtection="1">
      <alignment horizontal="center" wrapText="1"/>
    </xf>
    <xf numFmtId="0" fontId="12" fillId="12" borderId="0" xfId="0" applyFont="1" applyFill="1"/>
    <xf numFmtId="0" fontId="12" fillId="12" borderId="2" xfId="0" applyFont="1" applyFill="1" applyBorder="1" applyAlignment="1" applyProtection="1">
      <alignment horizontal="center"/>
    </xf>
    <xf numFmtId="0" fontId="0" fillId="12" borderId="0" xfId="0" applyFill="1"/>
    <xf numFmtId="0" fontId="0" fillId="12" borderId="0" xfId="0" applyFill="1" applyProtection="1"/>
    <xf numFmtId="164" fontId="4" fillId="12" borderId="2" xfId="0" applyNumberFormat="1" applyFont="1" applyFill="1" applyBorder="1" applyAlignment="1" applyProtection="1">
      <alignment horizontal="center"/>
    </xf>
    <xf numFmtId="0" fontId="4" fillId="11" borderId="2" xfId="0" applyFont="1" applyFill="1" applyBorder="1" applyAlignment="1">
      <alignment horizontal="center"/>
    </xf>
    <xf numFmtId="0" fontId="18" fillId="11" borderId="2" xfId="3" applyFont="1" applyFill="1" applyBorder="1" applyAlignment="1">
      <alignment horizontal="left" vertical="center"/>
    </xf>
    <xf numFmtId="0" fontId="18" fillId="11" borderId="2" xfId="3" applyFont="1" applyFill="1" applyBorder="1" applyAlignment="1">
      <alignment vertic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8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3 2 2" xfId="3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8A0-46F1-81B1-5229247947EA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0-46F1-81B1-5229247947EA}"/>
                </c:ext>
              </c:extLst>
            </c:dLbl>
            <c:dLbl>
              <c:idx val="1"/>
              <c:layout>
                <c:manualLayout>
                  <c:x val="1.1008745364319361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0-46F1-81B1-5229247947EA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0-46F1-81B1-5229247947EA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2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0-46F1-81B1-5229247947EA}"/>
                </c:ext>
              </c:extLst>
            </c:dLbl>
            <c:dLbl>
              <c:idx val="4"/>
              <c:layout>
                <c:manualLayout>
                  <c:x val="-2.2165265779024623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0-46F1-81B1-5229247947EA}"/>
                </c:ext>
              </c:extLst>
            </c:dLbl>
            <c:dLbl>
              <c:idx val="5"/>
              <c:layout>
                <c:manualLayout>
                  <c:x val="-2.497327510174591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A0-46F1-81B1-5229247947EA}"/>
                </c:ext>
              </c:extLst>
            </c:dLbl>
            <c:dLbl>
              <c:idx val="6"/>
              <c:layout>
                <c:manualLayout>
                  <c:x val="1.5439871635478747E-2"/>
                  <c:y val="-0.13551541839260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0-46F1-81B1-5229247947EA}"/>
                </c:ext>
              </c:extLst>
            </c:dLbl>
            <c:dLbl>
              <c:idx val="7"/>
              <c:layout>
                <c:manualLayout>
                  <c:x val="7.8374261921713317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0-46F1-81B1-5229247947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A0-46F1-81B1-522924794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584"/>
          <c:y val="9.2499906705974549E-2"/>
          <c:w val="6.0975697875822479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111</xdr:row>
      <xdr:rowOff>50072</xdr:rowOff>
    </xdr:from>
    <xdr:to>
      <xdr:col>1</xdr:col>
      <xdr:colOff>548355</xdr:colOff>
      <xdr:row>114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4711703</xdr:colOff>
      <xdr:row>84</xdr:row>
      <xdr:rowOff>136528</xdr:rowOff>
    </xdr:from>
    <xdr:to>
      <xdr:col>26</xdr:col>
      <xdr:colOff>1009650</xdr:colOff>
      <xdr:row>91</xdr:row>
      <xdr:rowOff>216101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622740" y="15076591"/>
          <a:ext cx="1746448" cy="1793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0.78543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3408" y="61419"/>
          <a:ext cx="4050142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2001 (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2016)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1"/>
  <sheetViews>
    <sheetView tabSelected="1" topLeftCell="A10" zoomScaleNormal="100" workbookViewId="0">
      <pane xSplit="4" topLeftCell="R1" activePane="topRight" state="frozen"/>
      <selection pane="topRight" activeCell="Y23" sqref="Y23"/>
    </sheetView>
  </sheetViews>
  <sheetFormatPr defaultRowHeight="15" x14ac:dyDescent="0.25"/>
  <cols>
    <col min="1" max="1" width="11.7109375" style="2" bestFit="1" customWidth="1"/>
    <col min="2" max="2" width="12" style="2" customWidth="1"/>
    <col min="3" max="3" width="21.28515625" style="1" customWidth="1"/>
    <col min="4" max="4" width="29.140625" style="1" bestFit="1" customWidth="1"/>
    <col min="5" max="5" width="3.85546875" style="1" customWidth="1"/>
    <col min="6" max="12" width="3.5703125" style="1" customWidth="1"/>
    <col min="13" max="13" width="5.85546875" style="1" bestFit="1" customWidth="1"/>
    <col min="14" max="14" width="5.5703125" style="1" bestFit="1" customWidth="1"/>
    <col min="15" max="15" width="1.85546875" customWidth="1"/>
    <col min="16" max="17" width="12.5703125" customWidth="1"/>
    <col min="18" max="18" width="3.140625" customWidth="1"/>
    <col min="19" max="20" width="12.5703125" customWidth="1"/>
    <col min="21" max="21" width="2.28515625" customWidth="1"/>
    <col min="22" max="22" width="1.7109375" customWidth="1"/>
    <col min="23" max="23" width="11.7109375" style="1" bestFit="1" customWidth="1"/>
    <col min="24" max="24" width="7.85546875" style="1" customWidth="1"/>
    <col min="25" max="25" width="74.5703125" style="1" bestFit="1" customWidth="1"/>
    <col min="26" max="26" width="7.85546875" style="1" bestFit="1" customWidth="1"/>
    <col min="27" max="27" width="18.28515625" style="1" customWidth="1"/>
    <col min="28" max="28" width="34" style="1" customWidth="1"/>
    <col min="29" max="29" width="17.5703125" style="1" customWidth="1"/>
    <col min="30" max="36" width="9.140625" style="1"/>
    <col min="37" max="37" width="6.85546875" style="1" customWidth="1"/>
    <col min="38" max="16384" width="9.140625" style="1"/>
  </cols>
  <sheetData>
    <row r="2" spans="1:25" ht="18.75" x14ac:dyDescent="0.3">
      <c r="A2" s="12" t="s">
        <v>0</v>
      </c>
      <c r="B2" s="12" t="s">
        <v>27</v>
      </c>
      <c r="C2" s="12" t="s">
        <v>31</v>
      </c>
      <c r="D2" s="12" t="s">
        <v>1</v>
      </c>
      <c r="E2" s="25" t="s">
        <v>2</v>
      </c>
      <c r="F2" s="7"/>
      <c r="G2" s="7"/>
      <c r="H2" s="7"/>
      <c r="I2" s="7"/>
      <c r="J2" s="7"/>
      <c r="K2" s="7"/>
      <c r="L2" s="7"/>
      <c r="M2" s="7"/>
      <c r="N2" s="8"/>
      <c r="P2" s="34" t="s">
        <v>35</v>
      </c>
      <c r="Q2" s="34" t="s">
        <v>35</v>
      </c>
      <c r="S2" s="53" t="s">
        <v>32</v>
      </c>
      <c r="T2" s="51"/>
      <c r="W2" s="50" t="s">
        <v>3</v>
      </c>
      <c r="X2" s="51"/>
    </row>
    <row r="3" spans="1:25" ht="23.25" x14ac:dyDescent="0.5">
      <c r="A3" s="13"/>
      <c r="B3" s="13"/>
      <c r="C3" s="14"/>
      <c r="D3" s="15"/>
      <c r="E3" s="11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33</v>
      </c>
      <c r="L3" s="3" t="s">
        <v>34</v>
      </c>
      <c r="M3" s="30" t="s">
        <v>21</v>
      </c>
      <c r="N3" s="38" t="s">
        <v>22</v>
      </c>
      <c r="P3" s="32" t="s">
        <v>82</v>
      </c>
      <c r="Q3" s="39" t="s">
        <v>29</v>
      </c>
      <c r="S3" s="32" t="s">
        <v>241</v>
      </c>
      <c r="T3" s="39" t="s">
        <v>29</v>
      </c>
      <c r="W3" s="26" t="s">
        <v>3</v>
      </c>
      <c r="X3" s="26" t="s">
        <v>10</v>
      </c>
    </row>
    <row r="4" spans="1:25" x14ac:dyDescent="0.25">
      <c r="M4" s="2" t="s">
        <v>83</v>
      </c>
      <c r="N4" s="2" t="s">
        <v>81</v>
      </c>
      <c r="P4" s="10" t="s">
        <v>81</v>
      </c>
      <c r="Q4" s="10" t="s">
        <v>81</v>
      </c>
      <c r="S4" s="10" t="s">
        <v>252</v>
      </c>
      <c r="T4" s="10" t="s">
        <v>242</v>
      </c>
      <c r="W4" s="2" t="s">
        <v>11</v>
      </c>
    </row>
    <row r="5" spans="1:25" ht="18.75" customHeight="1" x14ac:dyDescent="0.25">
      <c r="A5" s="31" t="s">
        <v>250</v>
      </c>
      <c r="B5" s="31">
        <v>5253500317</v>
      </c>
      <c r="C5" s="31" t="s">
        <v>84</v>
      </c>
      <c r="D5" s="31" t="s">
        <v>85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0</v>
      </c>
      <c r="L5" s="6">
        <v>1</v>
      </c>
      <c r="M5" s="4">
        <f t="shared" ref="M5:M14" si="0">SUM(E5:L5)</f>
        <v>7</v>
      </c>
      <c r="N5" s="37">
        <f t="shared" ref="N5:N36" si="1">M5/8*20</f>
        <v>17.5</v>
      </c>
      <c r="O5" s="27"/>
      <c r="P5" s="33">
        <v>12.5</v>
      </c>
      <c r="Q5" s="35">
        <f t="shared" ref="Q5:Q14" si="2">P5</f>
        <v>12.5</v>
      </c>
      <c r="S5" s="33">
        <v>28</v>
      </c>
      <c r="T5" s="36">
        <f t="shared" ref="T5:T14" si="3">S5/40*60</f>
        <v>42</v>
      </c>
      <c r="V5" s="5"/>
      <c r="W5" s="28">
        <f t="shared" ref="W5:W14" si="4">N5+T5+Q5</f>
        <v>72</v>
      </c>
      <c r="X5" s="29" t="str">
        <f t="shared" ref="X5:X14" si="5">IF(W5&gt;=79.5,"A",IF(W5&gt;=74.5,"B+",IF(W5&gt;=69.5,"B",IF(W5&gt;=64.5,"C+",IF(W5&gt;=59.5,"C",IF(W5&gt;=54.5,"D+",IF(W5&gt;=44.5,"D",IF(W5&lt;44.5,"FAIL"))))))))</f>
        <v>B</v>
      </c>
    </row>
    <row r="6" spans="1:25" ht="18.75" customHeight="1" x14ac:dyDescent="0.25">
      <c r="A6" s="31" t="s">
        <v>18</v>
      </c>
      <c r="B6" s="31">
        <v>5353000176</v>
      </c>
      <c r="C6" s="31" t="s">
        <v>86</v>
      </c>
      <c r="D6" s="31" t="s">
        <v>87</v>
      </c>
      <c r="E6" s="6">
        <v>0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4">
        <f t="shared" si="0"/>
        <v>7</v>
      </c>
      <c r="N6" s="37">
        <f t="shared" si="1"/>
        <v>17.5</v>
      </c>
      <c r="O6" s="27"/>
      <c r="P6" s="33">
        <v>13</v>
      </c>
      <c r="Q6" s="35">
        <f t="shared" si="2"/>
        <v>13</v>
      </c>
      <c r="S6" s="33">
        <v>11</v>
      </c>
      <c r="T6" s="36">
        <f t="shared" si="3"/>
        <v>16.5</v>
      </c>
      <c r="V6" s="5"/>
      <c r="W6" s="28">
        <f t="shared" si="4"/>
        <v>47</v>
      </c>
      <c r="X6" s="29" t="str">
        <f t="shared" si="5"/>
        <v>D</v>
      </c>
    </row>
    <row r="7" spans="1:25" ht="18.75" customHeight="1" x14ac:dyDescent="0.25">
      <c r="A7" s="31" t="s">
        <v>250</v>
      </c>
      <c r="B7" s="31">
        <v>5453000175</v>
      </c>
      <c r="C7" s="31" t="s">
        <v>88</v>
      </c>
      <c r="D7" s="31" t="s">
        <v>89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0</v>
      </c>
      <c r="L7" s="6">
        <v>1</v>
      </c>
      <c r="M7" s="4">
        <f t="shared" si="0"/>
        <v>7</v>
      </c>
      <c r="N7" s="37">
        <f t="shared" si="1"/>
        <v>17.5</v>
      </c>
      <c r="O7" s="27"/>
      <c r="P7" s="33">
        <v>12.5</v>
      </c>
      <c r="Q7" s="35">
        <f t="shared" si="2"/>
        <v>12.5</v>
      </c>
      <c r="S7" s="33">
        <v>23</v>
      </c>
      <c r="T7" s="36">
        <f t="shared" si="3"/>
        <v>34.5</v>
      </c>
      <c r="V7" s="5"/>
      <c r="W7" s="28">
        <f t="shared" si="4"/>
        <v>64.5</v>
      </c>
      <c r="X7" s="29" t="str">
        <f t="shared" si="5"/>
        <v>C+</v>
      </c>
    </row>
    <row r="8" spans="1:25" ht="18.75" customHeight="1" x14ac:dyDescent="0.25">
      <c r="A8" s="31" t="s">
        <v>16</v>
      </c>
      <c r="B8" s="31">
        <v>5453000647</v>
      </c>
      <c r="C8" s="31" t="s">
        <v>90</v>
      </c>
      <c r="D8" s="31" t="s">
        <v>91</v>
      </c>
      <c r="E8" s="6">
        <v>1</v>
      </c>
      <c r="F8" s="6">
        <v>0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4">
        <f t="shared" si="0"/>
        <v>7</v>
      </c>
      <c r="N8" s="37">
        <f t="shared" si="1"/>
        <v>17.5</v>
      </c>
      <c r="O8" s="27"/>
      <c r="P8" s="33">
        <v>14.5</v>
      </c>
      <c r="Q8" s="35">
        <f t="shared" si="2"/>
        <v>14.5</v>
      </c>
      <c r="S8" s="33">
        <v>18</v>
      </c>
      <c r="T8" s="36">
        <f t="shared" si="3"/>
        <v>27</v>
      </c>
      <c r="V8" s="5"/>
      <c r="W8" s="28">
        <f t="shared" si="4"/>
        <v>59</v>
      </c>
      <c r="X8" s="29" t="str">
        <f t="shared" si="5"/>
        <v>D+</v>
      </c>
    </row>
    <row r="9" spans="1:25" ht="18.75" customHeight="1" x14ac:dyDescent="0.25">
      <c r="A9" s="31" t="s">
        <v>12</v>
      </c>
      <c r="B9" s="31">
        <v>5453001041</v>
      </c>
      <c r="C9" s="31" t="s">
        <v>92</v>
      </c>
      <c r="D9" s="31" t="s">
        <v>93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4">
        <f t="shared" si="0"/>
        <v>8</v>
      </c>
      <c r="N9" s="37">
        <f t="shared" si="1"/>
        <v>20</v>
      </c>
      <c r="O9" s="27"/>
      <c r="P9" s="33">
        <v>13</v>
      </c>
      <c r="Q9" s="35">
        <f t="shared" si="2"/>
        <v>13</v>
      </c>
      <c r="S9" s="33">
        <v>24</v>
      </c>
      <c r="T9" s="36">
        <f t="shared" si="3"/>
        <v>36</v>
      </c>
      <c r="V9" s="5"/>
      <c r="W9" s="28">
        <f t="shared" si="4"/>
        <v>69</v>
      </c>
      <c r="X9" s="29" t="str">
        <f t="shared" si="5"/>
        <v>C+</v>
      </c>
    </row>
    <row r="10" spans="1:25" ht="18.75" customHeight="1" x14ac:dyDescent="0.25">
      <c r="A10" s="31"/>
      <c r="B10" s="31">
        <v>5453020751</v>
      </c>
      <c r="C10" s="48" t="s">
        <v>36</v>
      </c>
      <c r="D10" s="48" t="s">
        <v>37</v>
      </c>
      <c r="E10" s="40"/>
      <c r="F10" s="40"/>
      <c r="G10" s="40"/>
      <c r="H10" s="40"/>
      <c r="I10" s="40"/>
      <c r="J10" s="40"/>
      <c r="K10" s="40"/>
      <c r="L10" s="40"/>
      <c r="M10" s="4">
        <f t="shared" si="0"/>
        <v>0</v>
      </c>
      <c r="N10" s="37">
        <f t="shared" si="1"/>
        <v>0</v>
      </c>
      <c r="O10" s="27"/>
      <c r="P10" s="33"/>
      <c r="Q10" s="35">
        <f t="shared" si="2"/>
        <v>0</v>
      </c>
      <c r="S10" s="33"/>
      <c r="T10" s="36">
        <f t="shared" si="3"/>
        <v>0</v>
      </c>
      <c r="V10" s="5"/>
      <c r="W10" s="28">
        <f t="shared" si="4"/>
        <v>0</v>
      </c>
      <c r="X10" s="29" t="str">
        <f t="shared" si="5"/>
        <v>FAIL</v>
      </c>
    </row>
    <row r="11" spans="1:25" ht="18.75" customHeight="1" x14ac:dyDescent="0.25">
      <c r="A11" s="31" t="s">
        <v>18</v>
      </c>
      <c r="B11" s="31">
        <v>5453500323</v>
      </c>
      <c r="C11" s="31" t="s">
        <v>94</v>
      </c>
      <c r="D11" s="31" t="s">
        <v>95</v>
      </c>
      <c r="E11" s="6">
        <v>1</v>
      </c>
      <c r="F11" s="6">
        <v>1</v>
      </c>
      <c r="G11" s="6">
        <v>1</v>
      </c>
      <c r="H11" s="6">
        <v>1</v>
      </c>
      <c r="I11" s="6">
        <v>0</v>
      </c>
      <c r="J11" s="6">
        <v>1</v>
      </c>
      <c r="K11" s="6">
        <v>1</v>
      </c>
      <c r="L11" s="6">
        <v>1</v>
      </c>
      <c r="M11" s="4">
        <f t="shared" si="0"/>
        <v>7</v>
      </c>
      <c r="N11" s="37">
        <f t="shared" si="1"/>
        <v>17.5</v>
      </c>
      <c r="O11" s="27"/>
      <c r="P11" s="33">
        <v>13</v>
      </c>
      <c r="Q11" s="35">
        <f t="shared" si="2"/>
        <v>13</v>
      </c>
      <c r="S11" s="33">
        <v>28</v>
      </c>
      <c r="T11" s="36">
        <f t="shared" si="3"/>
        <v>42</v>
      </c>
      <c r="V11" s="5"/>
      <c r="W11" s="28">
        <f t="shared" si="4"/>
        <v>72.5</v>
      </c>
      <c r="X11" s="29" t="str">
        <f t="shared" si="5"/>
        <v>B</v>
      </c>
    </row>
    <row r="12" spans="1:25" ht="18.75" customHeight="1" x14ac:dyDescent="0.25">
      <c r="A12" s="31" t="s">
        <v>249</v>
      </c>
      <c r="B12" s="31">
        <v>5553000117</v>
      </c>
      <c r="C12" s="31" t="s">
        <v>96</v>
      </c>
      <c r="D12" s="31" t="s">
        <v>97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4">
        <f t="shared" si="0"/>
        <v>3</v>
      </c>
      <c r="N12" s="37">
        <f t="shared" si="1"/>
        <v>7.5</v>
      </c>
      <c r="O12" s="27"/>
      <c r="P12" s="33">
        <v>14.5</v>
      </c>
      <c r="Q12" s="35">
        <f t="shared" si="2"/>
        <v>14.5</v>
      </c>
      <c r="S12" s="33">
        <v>16</v>
      </c>
      <c r="T12" s="36">
        <f t="shared" si="3"/>
        <v>24</v>
      </c>
      <c r="V12" s="5"/>
      <c r="W12" s="28">
        <f t="shared" si="4"/>
        <v>46</v>
      </c>
      <c r="X12" s="29" t="str">
        <f t="shared" si="5"/>
        <v>D</v>
      </c>
    </row>
    <row r="13" spans="1:25" ht="18.75" customHeight="1" x14ac:dyDescent="0.25">
      <c r="A13" s="31" t="s">
        <v>18</v>
      </c>
      <c r="B13" s="31">
        <v>5553000547</v>
      </c>
      <c r="C13" s="31" t="s">
        <v>98</v>
      </c>
      <c r="D13" s="31" t="s">
        <v>99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4">
        <f t="shared" si="0"/>
        <v>8</v>
      </c>
      <c r="N13" s="37">
        <f t="shared" si="1"/>
        <v>20</v>
      </c>
      <c r="O13" s="27"/>
      <c r="P13" s="33">
        <v>13</v>
      </c>
      <c r="Q13" s="35">
        <f t="shared" si="2"/>
        <v>13</v>
      </c>
      <c r="S13" s="33">
        <v>19</v>
      </c>
      <c r="T13" s="36">
        <f t="shared" si="3"/>
        <v>28.5</v>
      </c>
      <c r="V13" s="5"/>
      <c r="W13" s="28">
        <f t="shared" si="4"/>
        <v>61.5</v>
      </c>
      <c r="X13" s="29" t="str">
        <f t="shared" si="5"/>
        <v>C</v>
      </c>
    </row>
    <row r="14" spans="1:25" ht="18.75" customHeight="1" x14ac:dyDescent="0.25">
      <c r="A14" s="31" t="s">
        <v>243</v>
      </c>
      <c r="B14" s="31">
        <v>5553000646</v>
      </c>
      <c r="C14" s="31" t="s">
        <v>100</v>
      </c>
      <c r="D14" s="31" t="s">
        <v>101</v>
      </c>
      <c r="E14" s="6">
        <v>0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4">
        <f t="shared" si="0"/>
        <v>7</v>
      </c>
      <c r="N14" s="37">
        <f t="shared" si="1"/>
        <v>17.5</v>
      </c>
      <c r="O14" s="27"/>
      <c r="P14" s="33">
        <v>17</v>
      </c>
      <c r="Q14" s="35">
        <f t="shared" si="2"/>
        <v>17</v>
      </c>
      <c r="S14" s="33">
        <v>32</v>
      </c>
      <c r="T14" s="36">
        <f t="shared" si="3"/>
        <v>48</v>
      </c>
      <c r="V14" s="5"/>
      <c r="W14" s="28">
        <f t="shared" si="4"/>
        <v>82.5</v>
      </c>
      <c r="X14" s="29" t="str">
        <f t="shared" si="5"/>
        <v>A</v>
      </c>
    </row>
    <row r="15" spans="1:25" ht="18.75" customHeight="1" x14ac:dyDescent="0.25">
      <c r="A15" s="31" t="s">
        <v>249</v>
      </c>
      <c r="B15" s="31">
        <v>5553000760</v>
      </c>
      <c r="C15" s="31" t="s">
        <v>102</v>
      </c>
      <c r="D15" s="31" t="s">
        <v>103</v>
      </c>
      <c r="E15" s="40"/>
      <c r="F15" s="40"/>
      <c r="G15" s="40"/>
      <c r="H15" s="40"/>
      <c r="I15" s="40"/>
      <c r="J15" s="40"/>
      <c r="K15" s="40"/>
      <c r="L15" s="40"/>
      <c r="M15" s="41"/>
      <c r="N15" s="37">
        <f t="shared" si="1"/>
        <v>0</v>
      </c>
      <c r="O15" s="42"/>
      <c r="P15" s="43"/>
      <c r="Q15" s="43"/>
      <c r="R15" s="44"/>
      <c r="S15" s="43"/>
      <c r="T15" s="43"/>
      <c r="U15" s="44"/>
      <c r="V15" s="45"/>
      <c r="W15" s="46"/>
      <c r="X15" s="47" t="s">
        <v>251</v>
      </c>
      <c r="Y15" s="1" t="s">
        <v>254</v>
      </c>
    </row>
    <row r="16" spans="1:25" ht="18.75" customHeight="1" x14ac:dyDescent="0.25">
      <c r="A16" s="31"/>
      <c r="B16" s="31">
        <v>5553020776</v>
      </c>
      <c r="C16" s="48" t="s">
        <v>38</v>
      </c>
      <c r="D16" s="48" t="s">
        <v>39</v>
      </c>
      <c r="E16" s="40"/>
      <c r="F16" s="40"/>
      <c r="G16" s="40"/>
      <c r="H16" s="40"/>
      <c r="I16" s="40"/>
      <c r="J16" s="40"/>
      <c r="K16" s="40"/>
      <c r="L16" s="40"/>
      <c r="M16" s="4">
        <f t="shared" ref="M16:M47" si="6">SUM(E16:L16)</f>
        <v>0</v>
      </c>
      <c r="N16" s="37">
        <f t="shared" si="1"/>
        <v>0</v>
      </c>
      <c r="O16" s="27"/>
      <c r="P16" s="33"/>
      <c r="Q16" s="35">
        <f t="shared" ref="Q16:Q47" si="7">P16</f>
        <v>0</v>
      </c>
      <c r="S16" s="33"/>
      <c r="T16" s="36">
        <f t="shared" ref="T16:T47" si="8">S16/40*60</f>
        <v>0</v>
      </c>
      <c r="V16" s="5"/>
      <c r="W16" s="28">
        <f t="shared" ref="W16:W47" si="9">N16+T16+Q16</f>
        <v>0</v>
      </c>
      <c r="X16" s="29" t="str">
        <f t="shared" ref="X16:X26" si="10">IF(W16&gt;=79.5,"A",IF(W16&gt;=74.5,"B+",IF(W16&gt;=69.5,"B",IF(W16&gt;=64.5,"C+",IF(W16&gt;=59.5,"C",IF(W16&gt;=54.5,"D+",IF(W16&gt;=44.5,"D",IF(W16&lt;44.5,"FAIL"))))))))</f>
        <v>FAIL</v>
      </c>
    </row>
    <row r="17" spans="1:25" ht="18.75" customHeight="1" x14ac:dyDescent="0.25">
      <c r="A17" s="31"/>
      <c r="B17" s="31">
        <v>5553500264</v>
      </c>
      <c r="C17" s="31" t="s">
        <v>104</v>
      </c>
      <c r="D17" s="31" t="s">
        <v>105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4">
        <f t="shared" si="6"/>
        <v>0</v>
      </c>
      <c r="N17" s="37">
        <f t="shared" si="1"/>
        <v>0</v>
      </c>
      <c r="O17" s="27"/>
      <c r="P17" s="33">
        <v>0</v>
      </c>
      <c r="Q17" s="35">
        <f t="shared" si="7"/>
        <v>0</v>
      </c>
      <c r="S17" s="33">
        <v>0</v>
      </c>
      <c r="T17" s="36">
        <f t="shared" si="8"/>
        <v>0</v>
      </c>
      <c r="V17" s="5"/>
      <c r="W17" s="28">
        <f t="shared" si="9"/>
        <v>0</v>
      </c>
      <c r="X17" s="29" t="str">
        <f t="shared" si="10"/>
        <v>FAIL</v>
      </c>
    </row>
    <row r="18" spans="1:25" ht="18.75" customHeight="1" x14ac:dyDescent="0.25">
      <c r="A18" s="31" t="s">
        <v>250</v>
      </c>
      <c r="B18" s="31">
        <v>5553500298</v>
      </c>
      <c r="C18" s="31" t="s">
        <v>106</v>
      </c>
      <c r="D18" s="31" t="s">
        <v>107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4">
        <f t="shared" si="6"/>
        <v>8</v>
      </c>
      <c r="N18" s="37">
        <f t="shared" si="1"/>
        <v>20</v>
      </c>
      <c r="O18" s="27"/>
      <c r="P18" s="33">
        <v>12.5</v>
      </c>
      <c r="Q18" s="35">
        <f t="shared" si="7"/>
        <v>12.5</v>
      </c>
      <c r="S18" s="33">
        <v>27</v>
      </c>
      <c r="T18" s="36">
        <f t="shared" si="8"/>
        <v>40.5</v>
      </c>
      <c r="V18" s="5"/>
      <c r="W18" s="28">
        <f t="shared" si="9"/>
        <v>73</v>
      </c>
      <c r="X18" s="29" t="str">
        <f t="shared" si="10"/>
        <v>B</v>
      </c>
    </row>
    <row r="19" spans="1:25" ht="18.75" customHeight="1" x14ac:dyDescent="0.25">
      <c r="A19" s="31" t="s">
        <v>245</v>
      </c>
      <c r="B19" s="31">
        <v>5553500355</v>
      </c>
      <c r="C19" s="31" t="s">
        <v>108</v>
      </c>
      <c r="D19" s="31" t="s">
        <v>109</v>
      </c>
      <c r="E19" s="6">
        <v>1</v>
      </c>
      <c r="F19" s="6">
        <v>0</v>
      </c>
      <c r="G19" s="6">
        <v>1</v>
      </c>
      <c r="H19" s="6"/>
      <c r="I19" s="6">
        <v>1</v>
      </c>
      <c r="J19" s="6">
        <v>0</v>
      </c>
      <c r="K19" s="6">
        <v>1</v>
      </c>
      <c r="L19" s="6">
        <v>1</v>
      </c>
      <c r="M19" s="4">
        <f t="shared" si="6"/>
        <v>5</v>
      </c>
      <c r="N19" s="37">
        <f t="shared" si="1"/>
        <v>12.5</v>
      </c>
      <c r="O19" s="27"/>
      <c r="P19" s="33">
        <v>11.5</v>
      </c>
      <c r="Q19" s="35">
        <f t="shared" si="7"/>
        <v>11.5</v>
      </c>
      <c r="S19" s="33">
        <v>24</v>
      </c>
      <c r="T19" s="36">
        <f t="shared" si="8"/>
        <v>36</v>
      </c>
      <c r="V19" s="5"/>
      <c r="W19" s="28">
        <f t="shared" si="9"/>
        <v>60</v>
      </c>
      <c r="X19" s="29" t="str">
        <f t="shared" si="10"/>
        <v>C</v>
      </c>
    </row>
    <row r="20" spans="1:25" ht="18.75" customHeight="1" x14ac:dyDescent="0.25">
      <c r="A20" s="31"/>
      <c r="B20" s="31">
        <v>5553500439</v>
      </c>
      <c r="C20" s="31" t="s">
        <v>110</v>
      </c>
      <c r="D20" s="31" t="s">
        <v>111</v>
      </c>
      <c r="E20" s="6">
        <v>0</v>
      </c>
      <c r="F20" s="6">
        <v>0</v>
      </c>
      <c r="G20" s="6">
        <v>1</v>
      </c>
      <c r="H20" s="6">
        <v>1</v>
      </c>
      <c r="I20" s="6">
        <v>0</v>
      </c>
      <c r="J20" s="6">
        <v>1</v>
      </c>
      <c r="K20" s="6">
        <v>1</v>
      </c>
      <c r="L20" s="6">
        <v>0</v>
      </c>
      <c r="M20" s="4">
        <f t="shared" si="6"/>
        <v>4</v>
      </c>
      <c r="N20" s="37">
        <f t="shared" si="1"/>
        <v>10</v>
      </c>
      <c r="O20" s="27"/>
      <c r="P20" s="33">
        <v>0</v>
      </c>
      <c r="Q20" s="35">
        <f t="shared" si="7"/>
        <v>0</v>
      </c>
      <c r="S20" s="33">
        <v>0</v>
      </c>
      <c r="T20" s="36">
        <f t="shared" si="8"/>
        <v>0</v>
      </c>
      <c r="V20" s="5"/>
      <c r="W20" s="28">
        <f t="shared" si="9"/>
        <v>10</v>
      </c>
      <c r="X20" s="29" t="str">
        <f t="shared" si="10"/>
        <v>FAIL</v>
      </c>
    </row>
    <row r="21" spans="1:25" ht="18.75" customHeight="1" x14ac:dyDescent="0.25">
      <c r="A21" s="31"/>
      <c r="B21" s="31">
        <v>5553520064</v>
      </c>
      <c r="C21" s="48" t="s">
        <v>40</v>
      </c>
      <c r="D21" s="48" t="s">
        <v>112</v>
      </c>
      <c r="E21" s="40"/>
      <c r="F21" s="40"/>
      <c r="G21" s="40"/>
      <c r="H21" s="40"/>
      <c r="I21" s="40"/>
      <c r="J21" s="40"/>
      <c r="K21" s="40"/>
      <c r="L21" s="40"/>
      <c r="M21" s="4">
        <f t="shared" si="6"/>
        <v>0</v>
      </c>
      <c r="N21" s="37">
        <f t="shared" si="1"/>
        <v>0</v>
      </c>
      <c r="O21" s="27"/>
      <c r="P21" s="33"/>
      <c r="Q21" s="35">
        <f t="shared" si="7"/>
        <v>0</v>
      </c>
      <c r="S21" s="33"/>
      <c r="T21" s="36">
        <f t="shared" si="8"/>
        <v>0</v>
      </c>
      <c r="V21" s="5"/>
      <c r="W21" s="28">
        <f t="shared" si="9"/>
        <v>0</v>
      </c>
      <c r="X21" s="29" t="str">
        <f t="shared" si="10"/>
        <v>FAIL</v>
      </c>
    </row>
    <row r="22" spans="1:25" ht="18.75" customHeight="1" x14ac:dyDescent="0.25">
      <c r="A22" s="31" t="s">
        <v>16</v>
      </c>
      <c r="B22" s="31">
        <v>5653000058</v>
      </c>
      <c r="C22" s="31" t="s">
        <v>113</v>
      </c>
      <c r="D22" s="31" t="s">
        <v>114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0</v>
      </c>
      <c r="L22" s="6">
        <v>1</v>
      </c>
      <c r="M22" s="4">
        <f t="shared" si="6"/>
        <v>7</v>
      </c>
      <c r="N22" s="37">
        <f t="shared" si="1"/>
        <v>17.5</v>
      </c>
      <c r="O22" s="27"/>
      <c r="P22" s="33">
        <v>14.5</v>
      </c>
      <c r="Q22" s="35">
        <f t="shared" si="7"/>
        <v>14.5</v>
      </c>
      <c r="S22" s="33">
        <v>23</v>
      </c>
      <c r="T22" s="36">
        <f t="shared" si="8"/>
        <v>34.5</v>
      </c>
      <c r="V22" s="5"/>
      <c r="W22" s="28">
        <f t="shared" si="9"/>
        <v>66.5</v>
      </c>
      <c r="X22" s="29" t="str">
        <f t="shared" si="10"/>
        <v>C+</v>
      </c>
    </row>
    <row r="23" spans="1:25" ht="18.75" customHeight="1" x14ac:dyDescent="0.25">
      <c r="A23" s="31" t="s">
        <v>12</v>
      </c>
      <c r="B23" s="31">
        <v>5653000264</v>
      </c>
      <c r="C23" s="31" t="s">
        <v>115</v>
      </c>
      <c r="D23" s="31" t="s">
        <v>116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0</v>
      </c>
      <c r="K23" s="6">
        <v>1</v>
      </c>
      <c r="L23" s="6">
        <v>1</v>
      </c>
      <c r="M23" s="4">
        <f t="shared" si="6"/>
        <v>7</v>
      </c>
      <c r="N23" s="37">
        <f t="shared" si="1"/>
        <v>17.5</v>
      </c>
      <c r="O23" s="27"/>
      <c r="P23" s="33">
        <v>13</v>
      </c>
      <c r="Q23" s="35">
        <f t="shared" si="7"/>
        <v>13</v>
      </c>
      <c r="S23" s="33">
        <v>20</v>
      </c>
      <c r="T23" s="36">
        <f t="shared" si="8"/>
        <v>30</v>
      </c>
      <c r="V23" s="5"/>
      <c r="W23" s="28">
        <f t="shared" si="9"/>
        <v>60.5</v>
      </c>
      <c r="X23" s="29" t="str">
        <f t="shared" si="10"/>
        <v>C</v>
      </c>
    </row>
    <row r="24" spans="1:25" ht="18.75" customHeight="1" x14ac:dyDescent="0.25">
      <c r="A24" s="31" t="s">
        <v>16</v>
      </c>
      <c r="B24" s="31">
        <v>5653000553</v>
      </c>
      <c r="C24" s="31" t="s">
        <v>117</v>
      </c>
      <c r="D24" s="31" t="s">
        <v>118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4">
        <f t="shared" si="6"/>
        <v>8</v>
      </c>
      <c r="N24" s="37">
        <f t="shared" si="1"/>
        <v>20</v>
      </c>
      <c r="O24" s="27"/>
      <c r="P24" s="33">
        <v>14.5</v>
      </c>
      <c r="Q24" s="35">
        <f t="shared" si="7"/>
        <v>14.5</v>
      </c>
      <c r="S24" s="33">
        <v>13</v>
      </c>
      <c r="T24" s="36">
        <f t="shared" si="8"/>
        <v>19.5</v>
      </c>
      <c r="V24" s="5"/>
      <c r="W24" s="28">
        <f t="shared" si="9"/>
        <v>54</v>
      </c>
      <c r="X24" s="29" t="str">
        <f t="shared" si="10"/>
        <v>D</v>
      </c>
    </row>
    <row r="25" spans="1:25" ht="18.75" customHeight="1" x14ac:dyDescent="0.25">
      <c r="A25" s="31" t="s">
        <v>16</v>
      </c>
      <c r="B25" s="31">
        <v>5653000652</v>
      </c>
      <c r="C25" s="31" t="s">
        <v>119</v>
      </c>
      <c r="D25" s="31" t="s">
        <v>120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0</v>
      </c>
      <c r="L25" s="6">
        <v>1</v>
      </c>
      <c r="M25" s="4">
        <f t="shared" si="6"/>
        <v>7</v>
      </c>
      <c r="N25" s="37">
        <f t="shared" si="1"/>
        <v>17.5</v>
      </c>
      <c r="O25" s="27"/>
      <c r="P25" s="33">
        <v>14.5</v>
      </c>
      <c r="Q25" s="35">
        <f t="shared" si="7"/>
        <v>14.5</v>
      </c>
      <c r="S25" s="33">
        <v>26</v>
      </c>
      <c r="T25" s="36">
        <f t="shared" si="8"/>
        <v>39</v>
      </c>
      <c r="V25" s="5"/>
      <c r="W25" s="28">
        <f t="shared" si="9"/>
        <v>71</v>
      </c>
      <c r="X25" s="29" t="str">
        <f t="shared" si="10"/>
        <v>B</v>
      </c>
    </row>
    <row r="26" spans="1:25" ht="18.75" customHeight="1" x14ac:dyDescent="0.25">
      <c r="A26" s="31" t="s">
        <v>245</v>
      </c>
      <c r="B26" s="31">
        <v>5653000868</v>
      </c>
      <c r="C26" s="31" t="s">
        <v>121</v>
      </c>
      <c r="D26" s="31" t="s">
        <v>122</v>
      </c>
      <c r="E26" s="6">
        <v>0</v>
      </c>
      <c r="F26" s="6">
        <v>0</v>
      </c>
      <c r="G26" s="6">
        <v>0</v>
      </c>
      <c r="H26" s="6">
        <v>1</v>
      </c>
      <c r="I26" s="6">
        <v>1</v>
      </c>
      <c r="J26" s="6">
        <v>1</v>
      </c>
      <c r="K26" s="6">
        <v>0</v>
      </c>
      <c r="L26" s="6">
        <v>1</v>
      </c>
      <c r="M26" s="4">
        <f t="shared" si="6"/>
        <v>4</v>
      </c>
      <c r="N26" s="37">
        <f t="shared" si="1"/>
        <v>10</v>
      </c>
      <c r="O26" s="27"/>
      <c r="P26" s="33">
        <v>11.5</v>
      </c>
      <c r="Q26" s="35">
        <f t="shared" si="7"/>
        <v>11.5</v>
      </c>
      <c r="S26" s="33">
        <v>24</v>
      </c>
      <c r="T26" s="36">
        <f t="shared" si="8"/>
        <v>36</v>
      </c>
      <c r="V26" s="5"/>
      <c r="W26" s="28">
        <f t="shared" si="9"/>
        <v>57.5</v>
      </c>
      <c r="X26" s="29" t="str">
        <f t="shared" si="10"/>
        <v>D+</v>
      </c>
    </row>
    <row r="27" spans="1:25" ht="18.75" customHeight="1" x14ac:dyDescent="0.25">
      <c r="A27" s="31" t="s">
        <v>245</v>
      </c>
      <c r="B27" s="31">
        <v>5653000892</v>
      </c>
      <c r="C27" s="31" t="s">
        <v>123</v>
      </c>
      <c r="D27" s="31" t="s">
        <v>124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4">
        <f t="shared" si="6"/>
        <v>7</v>
      </c>
      <c r="N27" s="37">
        <f t="shared" si="1"/>
        <v>17.5</v>
      </c>
      <c r="O27" s="27"/>
      <c r="P27" s="33">
        <v>11.5</v>
      </c>
      <c r="Q27" s="35">
        <f t="shared" si="7"/>
        <v>11.5</v>
      </c>
      <c r="S27" s="33">
        <v>0</v>
      </c>
      <c r="T27" s="36">
        <f t="shared" si="8"/>
        <v>0</v>
      </c>
      <c r="V27" s="5"/>
      <c r="W27" s="28">
        <f t="shared" si="9"/>
        <v>29</v>
      </c>
      <c r="X27" s="29" t="s">
        <v>14</v>
      </c>
      <c r="Y27" s="1" t="s">
        <v>255</v>
      </c>
    </row>
    <row r="28" spans="1:25" ht="18.75" customHeight="1" x14ac:dyDescent="0.25">
      <c r="A28" s="31"/>
      <c r="B28" s="31">
        <v>5653000967</v>
      </c>
      <c r="C28" s="31" t="s">
        <v>125</v>
      </c>
      <c r="D28" s="31" t="s">
        <v>126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4">
        <f t="shared" si="6"/>
        <v>0</v>
      </c>
      <c r="N28" s="37">
        <f t="shared" si="1"/>
        <v>0</v>
      </c>
      <c r="O28" s="27"/>
      <c r="P28" s="33">
        <v>0</v>
      </c>
      <c r="Q28" s="35">
        <f t="shared" si="7"/>
        <v>0</v>
      </c>
      <c r="S28" s="33">
        <v>0</v>
      </c>
      <c r="T28" s="36">
        <f t="shared" si="8"/>
        <v>0</v>
      </c>
      <c r="V28" s="5"/>
      <c r="W28" s="28">
        <f t="shared" si="9"/>
        <v>0</v>
      </c>
      <c r="X28" s="29" t="str">
        <f t="shared" ref="X28:X59" si="11">IF(W28&gt;=79.5,"A",IF(W28&gt;=74.5,"B+",IF(W28&gt;=69.5,"B",IF(W28&gt;=64.5,"C+",IF(W28&gt;=59.5,"C",IF(W28&gt;=54.5,"D+",IF(W28&gt;=44.5,"D",IF(W28&lt;44.5,"FAIL"))))))))</f>
        <v>FAIL</v>
      </c>
    </row>
    <row r="29" spans="1:25" ht="18.75" customHeight="1" x14ac:dyDescent="0.25">
      <c r="A29" s="31" t="s">
        <v>16</v>
      </c>
      <c r="B29" s="31">
        <v>5653001049</v>
      </c>
      <c r="C29" s="31" t="s">
        <v>127</v>
      </c>
      <c r="D29" s="31" t="s">
        <v>128</v>
      </c>
      <c r="E29" s="6">
        <v>0</v>
      </c>
      <c r="F29" s="6">
        <v>1</v>
      </c>
      <c r="G29" s="6">
        <v>0</v>
      </c>
      <c r="H29" s="6">
        <v>1</v>
      </c>
      <c r="I29" s="6">
        <v>1</v>
      </c>
      <c r="J29" s="6">
        <v>0</v>
      </c>
      <c r="K29" s="6">
        <v>1</v>
      </c>
      <c r="L29" s="6">
        <v>1</v>
      </c>
      <c r="M29" s="4">
        <f t="shared" si="6"/>
        <v>5</v>
      </c>
      <c r="N29" s="37">
        <f t="shared" si="1"/>
        <v>12.5</v>
      </c>
      <c r="O29" s="27"/>
      <c r="P29" s="33">
        <v>14.5</v>
      </c>
      <c r="Q29" s="35">
        <f t="shared" si="7"/>
        <v>14.5</v>
      </c>
      <c r="S29" s="33">
        <v>30</v>
      </c>
      <c r="T29" s="36">
        <f t="shared" si="8"/>
        <v>45</v>
      </c>
      <c r="V29" s="5"/>
      <c r="W29" s="28">
        <f t="shared" si="9"/>
        <v>72</v>
      </c>
      <c r="X29" s="29" t="str">
        <f t="shared" si="11"/>
        <v>B</v>
      </c>
    </row>
    <row r="30" spans="1:25" ht="18.75" customHeight="1" x14ac:dyDescent="0.25">
      <c r="A30" s="31" t="s">
        <v>245</v>
      </c>
      <c r="B30" s="31">
        <v>5653001080</v>
      </c>
      <c r="C30" s="31" t="s">
        <v>129</v>
      </c>
      <c r="D30" s="31" t="s">
        <v>130</v>
      </c>
      <c r="E30" s="6">
        <v>1</v>
      </c>
      <c r="F30" s="6">
        <v>0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4">
        <f t="shared" si="6"/>
        <v>7</v>
      </c>
      <c r="N30" s="37">
        <f t="shared" si="1"/>
        <v>17.5</v>
      </c>
      <c r="O30" s="27"/>
      <c r="P30" s="33">
        <v>11.5</v>
      </c>
      <c r="Q30" s="35">
        <f t="shared" si="7"/>
        <v>11.5</v>
      </c>
      <c r="S30" s="33">
        <v>10</v>
      </c>
      <c r="T30" s="36">
        <f t="shared" si="8"/>
        <v>15</v>
      </c>
      <c r="V30" s="5"/>
      <c r="W30" s="28">
        <f t="shared" si="9"/>
        <v>44</v>
      </c>
      <c r="X30" s="29" t="str">
        <f t="shared" si="11"/>
        <v>FAIL</v>
      </c>
    </row>
    <row r="31" spans="1:25" ht="18.75" customHeight="1" x14ac:dyDescent="0.25">
      <c r="A31" s="31" t="s">
        <v>12</v>
      </c>
      <c r="B31" s="31">
        <v>5653001148</v>
      </c>
      <c r="C31" s="31" t="s">
        <v>131</v>
      </c>
      <c r="D31" s="31" t="s">
        <v>132</v>
      </c>
      <c r="E31" s="6">
        <v>1</v>
      </c>
      <c r="F31" s="6">
        <v>1</v>
      </c>
      <c r="G31" s="6">
        <v>1</v>
      </c>
      <c r="H31" s="6">
        <v>0</v>
      </c>
      <c r="I31" s="6">
        <v>1</v>
      </c>
      <c r="J31" s="6">
        <v>1</v>
      </c>
      <c r="K31" s="6">
        <v>1</v>
      </c>
      <c r="L31" s="6">
        <v>1</v>
      </c>
      <c r="M31" s="4">
        <f t="shared" si="6"/>
        <v>7</v>
      </c>
      <c r="N31" s="37">
        <f t="shared" si="1"/>
        <v>17.5</v>
      </c>
      <c r="O31" s="27"/>
      <c r="P31" s="33">
        <v>13</v>
      </c>
      <c r="Q31" s="35">
        <f t="shared" si="7"/>
        <v>13</v>
      </c>
      <c r="S31" s="33">
        <v>20</v>
      </c>
      <c r="T31" s="36">
        <f t="shared" si="8"/>
        <v>30</v>
      </c>
      <c r="V31" s="5"/>
      <c r="W31" s="28">
        <f t="shared" si="9"/>
        <v>60.5</v>
      </c>
      <c r="X31" s="29" t="str">
        <f t="shared" si="11"/>
        <v>C</v>
      </c>
    </row>
    <row r="32" spans="1:25" ht="18.75" customHeight="1" x14ac:dyDescent="0.25">
      <c r="A32" s="31" t="s">
        <v>18</v>
      </c>
      <c r="B32" s="31">
        <v>5653001163</v>
      </c>
      <c r="C32" s="31" t="s">
        <v>133</v>
      </c>
      <c r="D32" s="31" t="s">
        <v>134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4">
        <f t="shared" si="6"/>
        <v>8</v>
      </c>
      <c r="N32" s="37">
        <f t="shared" si="1"/>
        <v>20</v>
      </c>
      <c r="O32" s="27"/>
      <c r="P32" s="33">
        <v>13</v>
      </c>
      <c r="Q32" s="35">
        <f t="shared" si="7"/>
        <v>13</v>
      </c>
      <c r="S32" s="33">
        <v>17</v>
      </c>
      <c r="T32" s="36">
        <f t="shared" si="8"/>
        <v>25.5</v>
      </c>
      <c r="V32" s="5"/>
      <c r="W32" s="28">
        <f t="shared" si="9"/>
        <v>58.5</v>
      </c>
      <c r="X32" s="29" t="str">
        <f t="shared" si="11"/>
        <v>D+</v>
      </c>
    </row>
    <row r="33" spans="1:24" ht="18.75" customHeight="1" x14ac:dyDescent="0.25">
      <c r="A33" s="31"/>
      <c r="B33" s="31">
        <v>5653020767</v>
      </c>
      <c r="C33" s="48" t="s">
        <v>41</v>
      </c>
      <c r="D33" s="48" t="s">
        <v>42</v>
      </c>
      <c r="E33" s="40"/>
      <c r="F33" s="40"/>
      <c r="G33" s="40"/>
      <c r="H33" s="40"/>
      <c r="I33" s="40"/>
      <c r="J33" s="40"/>
      <c r="K33" s="40"/>
      <c r="L33" s="40"/>
      <c r="M33" s="4">
        <f t="shared" si="6"/>
        <v>0</v>
      </c>
      <c r="N33" s="37">
        <f t="shared" si="1"/>
        <v>0</v>
      </c>
      <c r="O33" s="27"/>
      <c r="P33" s="33"/>
      <c r="Q33" s="35">
        <f t="shared" si="7"/>
        <v>0</v>
      </c>
      <c r="S33" s="33"/>
      <c r="T33" s="36">
        <f t="shared" si="8"/>
        <v>0</v>
      </c>
      <c r="V33" s="5"/>
      <c r="W33" s="28">
        <f t="shared" si="9"/>
        <v>0</v>
      </c>
      <c r="X33" s="29" t="str">
        <f t="shared" si="11"/>
        <v>FAIL</v>
      </c>
    </row>
    <row r="34" spans="1:24" ht="18.75" customHeight="1" x14ac:dyDescent="0.25">
      <c r="A34" s="31"/>
      <c r="B34" s="31">
        <v>5653020783</v>
      </c>
      <c r="C34" s="48" t="s">
        <v>43</v>
      </c>
      <c r="D34" s="48" t="s">
        <v>44</v>
      </c>
      <c r="E34" s="40"/>
      <c r="F34" s="40"/>
      <c r="G34" s="40"/>
      <c r="H34" s="40"/>
      <c r="I34" s="40"/>
      <c r="J34" s="40"/>
      <c r="K34" s="40"/>
      <c r="L34" s="40"/>
      <c r="M34" s="4">
        <f t="shared" si="6"/>
        <v>0</v>
      </c>
      <c r="N34" s="37">
        <f t="shared" si="1"/>
        <v>0</v>
      </c>
      <c r="O34" s="27"/>
      <c r="P34" s="33"/>
      <c r="Q34" s="35">
        <f t="shared" si="7"/>
        <v>0</v>
      </c>
      <c r="S34" s="33"/>
      <c r="T34" s="36">
        <f t="shared" si="8"/>
        <v>0</v>
      </c>
      <c r="V34" s="5"/>
      <c r="W34" s="28">
        <f t="shared" si="9"/>
        <v>0</v>
      </c>
      <c r="X34" s="29" t="str">
        <f t="shared" si="11"/>
        <v>FAIL</v>
      </c>
    </row>
    <row r="35" spans="1:24" ht="18.75" customHeight="1" x14ac:dyDescent="0.25">
      <c r="A35" s="31"/>
      <c r="B35" s="31">
        <v>5653020817</v>
      </c>
      <c r="C35" s="48" t="s">
        <v>45</v>
      </c>
      <c r="D35" s="48" t="s">
        <v>46</v>
      </c>
      <c r="E35" s="40"/>
      <c r="F35" s="40"/>
      <c r="G35" s="40"/>
      <c r="H35" s="40"/>
      <c r="I35" s="40"/>
      <c r="J35" s="40"/>
      <c r="K35" s="40"/>
      <c r="L35" s="40"/>
      <c r="M35" s="4">
        <f t="shared" si="6"/>
        <v>0</v>
      </c>
      <c r="N35" s="37">
        <f t="shared" si="1"/>
        <v>0</v>
      </c>
      <c r="O35" s="27"/>
      <c r="P35" s="33"/>
      <c r="Q35" s="35">
        <f t="shared" si="7"/>
        <v>0</v>
      </c>
      <c r="S35" s="33"/>
      <c r="T35" s="36">
        <f t="shared" si="8"/>
        <v>0</v>
      </c>
      <c r="V35" s="5"/>
      <c r="W35" s="28">
        <f t="shared" si="9"/>
        <v>0</v>
      </c>
      <c r="X35" s="29" t="str">
        <f t="shared" si="11"/>
        <v>FAIL</v>
      </c>
    </row>
    <row r="36" spans="1:24" ht="18.75" customHeight="1" x14ac:dyDescent="0.25">
      <c r="A36" s="31" t="s">
        <v>249</v>
      </c>
      <c r="B36" s="31">
        <v>5653500016</v>
      </c>
      <c r="C36" s="31" t="s">
        <v>135</v>
      </c>
      <c r="D36" s="31" t="s">
        <v>136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4">
        <f t="shared" si="6"/>
        <v>8</v>
      </c>
      <c r="N36" s="37">
        <f t="shared" si="1"/>
        <v>20</v>
      </c>
      <c r="O36" s="27"/>
      <c r="P36" s="33">
        <v>14.5</v>
      </c>
      <c r="Q36" s="35">
        <f t="shared" si="7"/>
        <v>14.5</v>
      </c>
      <c r="S36" s="33">
        <v>26</v>
      </c>
      <c r="T36" s="36">
        <f t="shared" si="8"/>
        <v>39</v>
      </c>
      <c r="V36" s="5"/>
      <c r="W36" s="28">
        <f t="shared" si="9"/>
        <v>73.5</v>
      </c>
      <c r="X36" s="29" t="str">
        <f t="shared" si="11"/>
        <v>B</v>
      </c>
    </row>
    <row r="37" spans="1:24" ht="18.75" customHeight="1" x14ac:dyDescent="0.25">
      <c r="A37" s="31" t="s">
        <v>245</v>
      </c>
      <c r="B37" s="31">
        <v>5653500289</v>
      </c>
      <c r="C37" s="31" t="s">
        <v>137</v>
      </c>
      <c r="D37" s="31" t="s">
        <v>138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4">
        <f t="shared" si="6"/>
        <v>8</v>
      </c>
      <c r="N37" s="37">
        <f t="shared" ref="N37:N68" si="12">M37/8*20</f>
        <v>20</v>
      </c>
      <c r="O37" s="27"/>
      <c r="P37" s="33">
        <v>11.5</v>
      </c>
      <c r="Q37" s="35">
        <f t="shared" si="7"/>
        <v>11.5</v>
      </c>
      <c r="S37" s="33">
        <v>19</v>
      </c>
      <c r="T37" s="36">
        <f t="shared" si="8"/>
        <v>28.5</v>
      </c>
      <c r="V37" s="5"/>
      <c r="W37" s="28">
        <f t="shared" si="9"/>
        <v>60</v>
      </c>
      <c r="X37" s="29" t="str">
        <f t="shared" si="11"/>
        <v>C</v>
      </c>
    </row>
    <row r="38" spans="1:24" ht="18.75" customHeight="1" x14ac:dyDescent="0.25">
      <c r="A38" s="31" t="s">
        <v>18</v>
      </c>
      <c r="B38" s="31">
        <v>5653500396</v>
      </c>
      <c r="C38" s="31" t="s">
        <v>139</v>
      </c>
      <c r="D38" s="31" t="s">
        <v>140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0</v>
      </c>
      <c r="L38" s="6">
        <v>1</v>
      </c>
      <c r="M38" s="4">
        <f t="shared" si="6"/>
        <v>7</v>
      </c>
      <c r="N38" s="37">
        <f t="shared" si="12"/>
        <v>17.5</v>
      </c>
      <c r="O38" s="27"/>
      <c r="P38" s="33">
        <v>13</v>
      </c>
      <c r="Q38" s="35">
        <f t="shared" si="7"/>
        <v>13</v>
      </c>
      <c r="S38" s="33">
        <v>19</v>
      </c>
      <c r="T38" s="36">
        <f t="shared" si="8"/>
        <v>28.5</v>
      </c>
      <c r="V38" s="5"/>
      <c r="W38" s="28">
        <f t="shared" si="9"/>
        <v>59</v>
      </c>
      <c r="X38" s="29" t="str">
        <f t="shared" si="11"/>
        <v>D+</v>
      </c>
    </row>
    <row r="39" spans="1:24" ht="18.75" customHeight="1" x14ac:dyDescent="0.25">
      <c r="A39" s="31" t="s">
        <v>245</v>
      </c>
      <c r="B39" s="31">
        <v>5653500453</v>
      </c>
      <c r="C39" s="31" t="s">
        <v>141</v>
      </c>
      <c r="D39" s="31" t="s">
        <v>142</v>
      </c>
      <c r="E39" s="6">
        <v>1</v>
      </c>
      <c r="F39" s="6">
        <v>1</v>
      </c>
      <c r="G39" s="6">
        <v>1</v>
      </c>
      <c r="H39" s="6">
        <v>1</v>
      </c>
      <c r="I39" s="6">
        <v>0</v>
      </c>
      <c r="J39" s="6">
        <v>1</v>
      </c>
      <c r="K39" s="6">
        <v>1</v>
      </c>
      <c r="L39" s="6">
        <v>1</v>
      </c>
      <c r="M39" s="4">
        <f t="shared" si="6"/>
        <v>7</v>
      </c>
      <c r="N39" s="37">
        <f t="shared" si="12"/>
        <v>17.5</v>
      </c>
      <c r="O39" s="27"/>
      <c r="P39" s="33">
        <v>11.5</v>
      </c>
      <c r="Q39" s="35">
        <f t="shared" si="7"/>
        <v>11.5</v>
      </c>
      <c r="S39" s="33">
        <v>29</v>
      </c>
      <c r="T39" s="36">
        <f t="shared" si="8"/>
        <v>43.5</v>
      </c>
      <c r="V39" s="5"/>
      <c r="W39" s="28">
        <f t="shared" si="9"/>
        <v>72.5</v>
      </c>
      <c r="X39" s="29" t="str">
        <f t="shared" si="11"/>
        <v>B</v>
      </c>
    </row>
    <row r="40" spans="1:24" ht="18.75" customHeight="1" x14ac:dyDescent="0.25">
      <c r="A40" s="31" t="s">
        <v>244</v>
      </c>
      <c r="B40" s="31">
        <v>5753000131</v>
      </c>
      <c r="C40" s="31" t="s">
        <v>143</v>
      </c>
      <c r="D40" s="31" t="s">
        <v>144</v>
      </c>
      <c r="E40" s="6">
        <v>1</v>
      </c>
      <c r="F40" s="6">
        <v>1</v>
      </c>
      <c r="G40" s="6">
        <v>1</v>
      </c>
      <c r="H40" s="6">
        <v>0</v>
      </c>
      <c r="I40" s="6">
        <v>1</v>
      </c>
      <c r="J40" s="6">
        <v>1</v>
      </c>
      <c r="K40" s="6">
        <v>1</v>
      </c>
      <c r="L40" s="6">
        <v>1</v>
      </c>
      <c r="M40" s="4">
        <f t="shared" si="6"/>
        <v>7</v>
      </c>
      <c r="N40" s="37">
        <f t="shared" si="12"/>
        <v>17.5</v>
      </c>
      <c r="O40" s="27"/>
      <c r="P40" s="33">
        <v>13</v>
      </c>
      <c r="Q40" s="35">
        <f t="shared" si="7"/>
        <v>13</v>
      </c>
      <c r="S40" s="33">
        <v>20</v>
      </c>
      <c r="T40" s="36">
        <f t="shared" si="8"/>
        <v>30</v>
      </c>
      <c r="V40" s="5"/>
      <c r="W40" s="28">
        <f t="shared" si="9"/>
        <v>60.5</v>
      </c>
      <c r="X40" s="29" t="str">
        <f t="shared" si="11"/>
        <v>C</v>
      </c>
    </row>
    <row r="41" spans="1:24" ht="18.75" customHeight="1" x14ac:dyDescent="0.25">
      <c r="A41" s="31" t="s">
        <v>244</v>
      </c>
      <c r="B41" s="31">
        <v>5753000347</v>
      </c>
      <c r="C41" s="31" t="s">
        <v>145</v>
      </c>
      <c r="D41" s="31" t="s">
        <v>146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4">
        <f t="shared" si="6"/>
        <v>8</v>
      </c>
      <c r="N41" s="37">
        <f t="shared" si="12"/>
        <v>20</v>
      </c>
      <c r="O41" s="27"/>
      <c r="P41" s="33">
        <v>13</v>
      </c>
      <c r="Q41" s="35">
        <f t="shared" si="7"/>
        <v>13</v>
      </c>
      <c r="S41" s="33">
        <v>32</v>
      </c>
      <c r="T41" s="36">
        <f t="shared" si="8"/>
        <v>48</v>
      </c>
      <c r="V41" s="5"/>
      <c r="W41" s="28">
        <f t="shared" si="9"/>
        <v>81</v>
      </c>
      <c r="X41" s="29" t="str">
        <f t="shared" si="11"/>
        <v>A</v>
      </c>
    </row>
    <row r="42" spans="1:24" ht="18.75" customHeight="1" x14ac:dyDescent="0.25">
      <c r="A42" s="31" t="s">
        <v>250</v>
      </c>
      <c r="B42" s="31">
        <v>5753000370</v>
      </c>
      <c r="C42" s="31" t="s">
        <v>147</v>
      </c>
      <c r="D42" s="31" t="s">
        <v>148</v>
      </c>
      <c r="E42" s="6">
        <v>1</v>
      </c>
      <c r="F42" s="6">
        <v>1</v>
      </c>
      <c r="G42" s="6">
        <v>1</v>
      </c>
      <c r="H42" s="6">
        <v>0</v>
      </c>
      <c r="I42" s="6">
        <v>1</v>
      </c>
      <c r="J42" s="6">
        <v>0</v>
      </c>
      <c r="K42" s="6">
        <v>0</v>
      </c>
      <c r="L42" s="6">
        <v>1</v>
      </c>
      <c r="M42" s="4">
        <f t="shared" si="6"/>
        <v>5</v>
      </c>
      <c r="N42" s="37">
        <f t="shared" si="12"/>
        <v>12.5</v>
      </c>
      <c r="O42" s="27"/>
      <c r="P42" s="33">
        <v>12.5</v>
      </c>
      <c r="Q42" s="35">
        <f t="shared" si="7"/>
        <v>12.5</v>
      </c>
      <c r="S42" s="33">
        <v>30</v>
      </c>
      <c r="T42" s="36">
        <f t="shared" si="8"/>
        <v>45</v>
      </c>
      <c r="V42" s="5"/>
      <c r="W42" s="28">
        <f t="shared" si="9"/>
        <v>70</v>
      </c>
      <c r="X42" s="29" t="str">
        <f t="shared" si="11"/>
        <v>B</v>
      </c>
    </row>
    <row r="43" spans="1:24" ht="18.75" customHeight="1" x14ac:dyDescent="0.25">
      <c r="A43" s="31" t="s">
        <v>244</v>
      </c>
      <c r="B43" s="31">
        <v>5753000404</v>
      </c>
      <c r="C43" s="31" t="s">
        <v>149</v>
      </c>
      <c r="D43" s="31" t="s">
        <v>150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4">
        <f t="shared" si="6"/>
        <v>8</v>
      </c>
      <c r="N43" s="37">
        <f t="shared" si="12"/>
        <v>20</v>
      </c>
      <c r="O43" s="27"/>
      <c r="P43" s="33">
        <v>13</v>
      </c>
      <c r="Q43" s="35">
        <f t="shared" si="7"/>
        <v>13</v>
      </c>
      <c r="S43" s="33">
        <v>19</v>
      </c>
      <c r="T43" s="36">
        <f t="shared" si="8"/>
        <v>28.5</v>
      </c>
      <c r="V43" s="5"/>
      <c r="W43" s="28">
        <f t="shared" si="9"/>
        <v>61.5</v>
      </c>
      <c r="X43" s="29" t="str">
        <f t="shared" si="11"/>
        <v>C</v>
      </c>
    </row>
    <row r="44" spans="1:24" ht="18.75" customHeight="1" x14ac:dyDescent="0.25">
      <c r="A44" s="31" t="s">
        <v>249</v>
      </c>
      <c r="B44" s="31">
        <v>5753000446</v>
      </c>
      <c r="C44" s="31" t="s">
        <v>151</v>
      </c>
      <c r="D44" s="31" t="s">
        <v>152</v>
      </c>
      <c r="E44" s="6">
        <v>1</v>
      </c>
      <c r="F44" s="6">
        <v>1</v>
      </c>
      <c r="G44" s="6">
        <v>1</v>
      </c>
      <c r="H44" s="6">
        <v>0</v>
      </c>
      <c r="I44" s="6">
        <v>1</v>
      </c>
      <c r="J44" s="6">
        <v>1</v>
      </c>
      <c r="K44" s="6">
        <v>0</v>
      </c>
      <c r="L44" s="6">
        <v>1</v>
      </c>
      <c r="M44" s="4">
        <f t="shared" si="6"/>
        <v>6</v>
      </c>
      <c r="N44" s="37">
        <f t="shared" si="12"/>
        <v>15</v>
      </c>
      <c r="O44" s="27"/>
      <c r="P44" s="33">
        <v>14.5</v>
      </c>
      <c r="Q44" s="35">
        <f t="shared" si="7"/>
        <v>14.5</v>
      </c>
      <c r="S44" s="33">
        <v>26</v>
      </c>
      <c r="T44" s="36">
        <f t="shared" si="8"/>
        <v>39</v>
      </c>
      <c r="V44" s="5"/>
      <c r="W44" s="28">
        <f t="shared" si="9"/>
        <v>68.5</v>
      </c>
      <c r="X44" s="29" t="str">
        <f t="shared" si="11"/>
        <v>C+</v>
      </c>
    </row>
    <row r="45" spans="1:24" ht="18.75" customHeight="1" x14ac:dyDescent="0.25">
      <c r="A45" s="31" t="s">
        <v>16</v>
      </c>
      <c r="B45" s="31">
        <v>5753000545</v>
      </c>
      <c r="C45" s="31" t="s">
        <v>153</v>
      </c>
      <c r="D45" s="31" t="s">
        <v>154</v>
      </c>
      <c r="E45" s="6">
        <v>0</v>
      </c>
      <c r="F45" s="6">
        <v>1</v>
      </c>
      <c r="G45" s="6">
        <v>1</v>
      </c>
      <c r="H45" s="6">
        <v>1</v>
      </c>
      <c r="I45" s="6">
        <v>1</v>
      </c>
      <c r="J45" s="6">
        <v>0</v>
      </c>
      <c r="K45" s="6">
        <v>0</v>
      </c>
      <c r="L45" s="6">
        <v>1</v>
      </c>
      <c r="M45" s="4">
        <f t="shared" si="6"/>
        <v>5</v>
      </c>
      <c r="N45" s="37">
        <f t="shared" si="12"/>
        <v>12.5</v>
      </c>
      <c r="O45" s="27"/>
      <c r="P45" s="33">
        <v>14.5</v>
      </c>
      <c r="Q45" s="35">
        <f t="shared" si="7"/>
        <v>14.5</v>
      </c>
      <c r="S45" s="33">
        <v>32</v>
      </c>
      <c r="T45" s="36">
        <f t="shared" si="8"/>
        <v>48</v>
      </c>
      <c r="V45" s="5"/>
      <c r="W45" s="28">
        <f t="shared" si="9"/>
        <v>75</v>
      </c>
      <c r="X45" s="29" t="str">
        <f t="shared" si="11"/>
        <v>B+</v>
      </c>
    </row>
    <row r="46" spans="1:24" ht="18.75" customHeight="1" x14ac:dyDescent="0.25">
      <c r="A46" s="31" t="s">
        <v>244</v>
      </c>
      <c r="B46" s="31">
        <v>5753000776</v>
      </c>
      <c r="C46" s="31" t="s">
        <v>155</v>
      </c>
      <c r="D46" s="31" t="s">
        <v>156</v>
      </c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4">
        <f t="shared" si="6"/>
        <v>8</v>
      </c>
      <c r="N46" s="37">
        <f t="shared" si="12"/>
        <v>20</v>
      </c>
      <c r="O46" s="27"/>
      <c r="P46" s="33">
        <v>13</v>
      </c>
      <c r="Q46" s="35">
        <f t="shared" si="7"/>
        <v>13</v>
      </c>
      <c r="S46" s="33">
        <v>22</v>
      </c>
      <c r="T46" s="36">
        <f t="shared" si="8"/>
        <v>33</v>
      </c>
      <c r="V46" s="5"/>
      <c r="W46" s="28">
        <f t="shared" si="9"/>
        <v>66</v>
      </c>
      <c r="X46" s="29" t="str">
        <f t="shared" si="11"/>
        <v>C+</v>
      </c>
    </row>
    <row r="47" spans="1:24" ht="18.75" customHeight="1" x14ac:dyDescent="0.25">
      <c r="A47" s="31"/>
      <c r="B47" s="31">
        <v>5753000834</v>
      </c>
      <c r="C47" s="31" t="s">
        <v>157</v>
      </c>
      <c r="D47" s="31" t="s">
        <v>158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4">
        <f t="shared" si="6"/>
        <v>0</v>
      </c>
      <c r="N47" s="37">
        <f t="shared" si="12"/>
        <v>0</v>
      </c>
      <c r="O47" s="27"/>
      <c r="P47" s="33">
        <v>0</v>
      </c>
      <c r="Q47" s="35">
        <f t="shared" si="7"/>
        <v>0</v>
      </c>
      <c r="S47" s="33">
        <v>0</v>
      </c>
      <c r="T47" s="36">
        <f t="shared" si="8"/>
        <v>0</v>
      </c>
      <c r="V47" s="5"/>
      <c r="W47" s="28">
        <f t="shared" si="9"/>
        <v>0</v>
      </c>
      <c r="X47" s="29" t="str">
        <f t="shared" si="11"/>
        <v>FAIL</v>
      </c>
    </row>
    <row r="48" spans="1:24" ht="18.75" customHeight="1" x14ac:dyDescent="0.25">
      <c r="A48" s="31" t="s">
        <v>250</v>
      </c>
      <c r="B48" s="31">
        <v>5753000891</v>
      </c>
      <c r="C48" s="31" t="s">
        <v>159</v>
      </c>
      <c r="D48" s="31" t="s">
        <v>160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4">
        <f t="shared" ref="M48:M79" si="13">SUM(E48:L48)</f>
        <v>8</v>
      </c>
      <c r="N48" s="37">
        <f t="shared" si="12"/>
        <v>20</v>
      </c>
      <c r="O48" s="27"/>
      <c r="P48" s="33">
        <v>12.5</v>
      </c>
      <c r="Q48" s="35">
        <f t="shared" ref="Q48:Q79" si="14">P48</f>
        <v>12.5</v>
      </c>
      <c r="S48" s="33">
        <v>11</v>
      </c>
      <c r="T48" s="36">
        <f t="shared" ref="T48:T79" si="15">S48/40*60</f>
        <v>16.5</v>
      </c>
      <c r="V48" s="5"/>
      <c r="W48" s="28">
        <f t="shared" ref="W48:W79" si="16">N48+T48+Q48</f>
        <v>49</v>
      </c>
      <c r="X48" s="29" t="str">
        <f t="shared" si="11"/>
        <v>D</v>
      </c>
    </row>
    <row r="49" spans="1:24" ht="18.75" customHeight="1" x14ac:dyDescent="0.25">
      <c r="A49" s="31" t="s">
        <v>244</v>
      </c>
      <c r="B49" s="31">
        <v>5753001030</v>
      </c>
      <c r="C49" s="31" t="s">
        <v>161</v>
      </c>
      <c r="D49" s="31" t="s">
        <v>162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4">
        <f t="shared" si="13"/>
        <v>8</v>
      </c>
      <c r="N49" s="37">
        <f t="shared" si="12"/>
        <v>20</v>
      </c>
      <c r="O49" s="27"/>
      <c r="P49" s="33">
        <v>13</v>
      </c>
      <c r="Q49" s="35">
        <f t="shared" si="14"/>
        <v>13</v>
      </c>
      <c r="S49" s="33">
        <v>20</v>
      </c>
      <c r="T49" s="36">
        <f t="shared" si="15"/>
        <v>30</v>
      </c>
      <c r="V49" s="5"/>
      <c r="W49" s="28">
        <f t="shared" si="16"/>
        <v>63</v>
      </c>
      <c r="X49" s="29" t="str">
        <f t="shared" si="11"/>
        <v>C</v>
      </c>
    </row>
    <row r="50" spans="1:24" ht="18.75" customHeight="1" x14ac:dyDescent="0.25">
      <c r="A50" s="31" t="s">
        <v>243</v>
      </c>
      <c r="B50" s="31">
        <v>5753090017</v>
      </c>
      <c r="C50" s="31" t="s">
        <v>163</v>
      </c>
      <c r="D50" s="31" t="s">
        <v>164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4">
        <f t="shared" si="13"/>
        <v>8</v>
      </c>
      <c r="N50" s="37">
        <f t="shared" si="12"/>
        <v>20</v>
      </c>
      <c r="O50" s="27"/>
      <c r="P50" s="33">
        <v>17</v>
      </c>
      <c r="Q50" s="35">
        <f t="shared" si="14"/>
        <v>17</v>
      </c>
      <c r="S50" s="33">
        <v>23</v>
      </c>
      <c r="T50" s="36">
        <f t="shared" si="15"/>
        <v>34.5</v>
      </c>
      <c r="V50" s="5"/>
      <c r="W50" s="28">
        <f t="shared" si="16"/>
        <v>71.5</v>
      </c>
      <c r="X50" s="29" t="str">
        <f t="shared" si="11"/>
        <v>B</v>
      </c>
    </row>
    <row r="51" spans="1:24" ht="18.75" customHeight="1" x14ac:dyDescent="0.25">
      <c r="A51" s="31" t="s">
        <v>247</v>
      </c>
      <c r="B51" s="31">
        <v>5753090082</v>
      </c>
      <c r="C51" s="31" t="s">
        <v>165</v>
      </c>
      <c r="D51" s="31" t="s">
        <v>166</v>
      </c>
      <c r="E51" s="6">
        <v>1</v>
      </c>
      <c r="F51" s="6">
        <v>1</v>
      </c>
      <c r="G51" s="6">
        <v>1</v>
      </c>
      <c r="H51" s="6">
        <v>0</v>
      </c>
      <c r="I51" s="6">
        <v>1</v>
      </c>
      <c r="J51" s="6">
        <v>1</v>
      </c>
      <c r="K51" s="6">
        <v>0</v>
      </c>
      <c r="L51" s="6">
        <v>1</v>
      </c>
      <c r="M51" s="4">
        <f t="shared" si="13"/>
        <v>6</v>
      </c>
      <c r="N51" s="37">
        <f t="shared" si="12"/>
        <v>15</v>
      </c>
      <c r="O51" s="27"/>
      <c r="P51" s="33">
        <v>12</v>
      </c>
      <c r="Q51" s="35">
        <f t="shared" si="14"/>
        <v>12</v>
      </c>
      <c r="S51" s="33">
        <v>33</v>
      </c>
      <c r="T51" s="36">
        <f t="shared" si="15"/>
        <v>49.5</v>
      </c>
      <c r="V51" s="5"/>
      <c r="W51" s="28">
        <f t="shared" si="16"/>
        <v>76.5</v>
      </c>
      <c r="X51" s="29" t="str">
        <f t="shared" si="11"/>
        <v>B+</v>
      </c>
    </row>
    <row r="52" spans="1:24" ht="18.75" customHeight="1" x14ac:dyDescent="0.25">
      <c r="A52" s="31" t="s">
        <v>12</v>
      </c>
      <c r="B52" s="31">
        <v>5753500080</v>
      </c>
      <c r="C52" s="31" t="s">
        <v>167</v>
      </c>
      <c r="D52" s="31" t="s">
        <v>168</v>
      </c>
      <c r="E52" s="6">
        <v>1</v>
      </c>
      <c r="F52" s="6">
        <v>1</v>
      </c>
      <c r="G52" s="6">
        <v>0</v>
      </c>
      <c r="H52" s="6">
        <v>1</v>
      </c>
      <c r="I52" s="6">
        <v>0</v>
      </c>
      <c r="J52" s="6">
        <v>1</v>
      </c>
      <c r="K52" s="6">
        <v>0</v>
      </c>
      <c r="L52" s="6">
        <v>1</v>
      </c>
      <c r="M52" s="4">
        <f t="shared" si="13"/>
        <v>5</v>
      </c>
      <c r="N52" s="37">
        <f t="shared" si="12"/>
        <v>12.5</v>
      </c>
      <c r="O52" s="27"/>
      <c r="P52" s="33">
        <v>13</v>
      </c>
      <c r="Q52" s="35">
        <f t="shared" si="14"/>
        <v>13</v>
      </c>
      <c r="S52" s="33">
        <v>27</v>
      </c>
      <c r="T52" s="36">
        <f t="shared" si="15"/>
        <v>40.5</v>
      </c>
      <c r="V52" s="5"/>
      <c r="W52" s="28">
        <f t="shared" si="16"/>
        <v>66</v>
      </c>
      <c r="X52" s="29" t="str">
        <f t="shared" si="11"/>
        <v>C+</v>
      </c>
    </row>
    <row r="53" spans="1:24" ht="18.75" customHeight="1" x14ac:dyDescent="0.25">
      <c r="A53" s="31" t="s">
        <v>243</v>
      </c>
      <c r="B53" s="31">
        <v>5753500122</v>
      </c>
      <c r="C53" s="31" t="s">
        <v>169</v>
      </c>
      <c r="D53" s="31" t="s">
        <v>170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4">
        <f t="shared" si="13"/>
        <v>8</v>
      </c>
      <c r="N53" s="37">
        <f t="shared" si="12"/>
        <v>20</v>
      </c>
      <c r="O53" s="27"/>
      <c r="P53" s="33">
        <v>17</v>
      </c>
      <c r="Q53" s="35">
        <f t="shared" si="14"/>
        <v>17</v>
      </c>
      <c r="S53" s="33">
        <v>20</v>
      </c>
      <c r="T53" s="36">
        <f t="shared" si="15"/>
        <v>30</v>
      </c>
      <c r="V53" s="5"/>
      <c r="W53" s="28">
        <f t="shared" si="16"/>
        <v>67</v>
      </c>
      <c r="X53" s="29" t="str">
        <f t="shared" si="11"/>
        <v>C+</v>
      </c>
    </row>
    <row r="54" spans="1:24" ht="18.75" customHeight="1" x14ac:dyDescent="0.25">
      <c r="A54" s="31" t="s">
        <v>243</v>
      </c>
      <c r="B54" s="31">
        <v>5753500130</v>
      </c>
      <c r="C54" s="31" t="s">
        <v>171</v>
      </c>
      <c r="D54" s="31" t="s">
        <v>172</v>
      </c>
      <c r="E54" s="6">
        <v>1</v>
      </c>
      <c r="F54" s="6">
        <v>1</v>
      </c>
      <c r="G54" s="6">
        <v>0</v>
      </c>
      <c r="H54" s="6">
        <v>1</v>
      </c>
      <c r="I54" s="6">
        <v>1</v>
      </c>
      <c r="J54" s="6">
        <v>1</v>
      </c>
      <c r="K54" s="6">
        <v>0</v>
      </c>
      <c r="L54" s="6">
        <v>1</v>
      </c>
      <c r="M54" s="4">
        <f t="shared" si="13"/>
        <v>6</v>
      </c>
      <c r="N54" s="37">
        <f t="shared" si="12"/>
        <v>15</v>
      </c>
      <c r="O54" s="27"/>
      <c r="P54" s="33">
        <v>17</v>
      </c>
      <c r="Q54" s="35">
        <f t="shared" si="14"/>
        <v>17</v>
      </c>
      <c r="S54" s="33">
        <v>35</v>
      </c>
      <c r="T54" s="36">
        <f t="shared" si="15"/>
        <v>52.5</v>
      </c>
      <c r="V54" s="5"/>
      <c r="W54" s="28">
        <f t="shared" si="16"/>
        <v>84.5</v>
      </c>
      <c r="X54" s="29" t="str">
        <f t="shared" si="11"/>
        <v>A</v>
      </c>
    </row>
    <row r="55" spans="1:24" ht="18.75" customHeight="1" x14ac:dyDescent="0.25">
      <c r="A55" s="31" t="s">
        <v>243</v>
      </c>
      <c r="B55" s="31">
        <v>5753500155</v>
      </c>
      <c r="C55" s="31" t="s">
        <v>173</v>
      </c>
      <c r="D55" s="31" t="s">
        <v>174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4">
        <f t="shared" si="13"/>
        <v>8</v>
      </c>
      <c r="N55" s="37">
        <f t="shared" si="12"/>
        <v>20</v>
      </c>
      <c r="O55" s="27"/>
      <c r="P55" s="33">
        <v>17</v>
      </c>
      <c r="Q55" s="35">
        <f t="shared" si="14"/>
        <v>17</v>
      </c>
      <c r="S55" s="33">
        <v>39</v>
      </c>
      <c r="T55" s="36">
        <f t="shared" si="15"/>
        <v>58.5</v>
      </c>
      <c r="V55" s="5"/>
      <c r="W55" s="28">
        <f t="shared" si="16"/>
        <v>95.5</v>
      </c>
      <c r="X55" s="29" t="str">
        <f t="shared" si="11"/>
        <v>A</v>
      </c>
    </row>
    <row r="56" spans="1:24" ht="18.75" customHeight="1" x14ac:dyDescent="0.25">
      <c r="A56" s="31"/>
      <c r="B56" s="31">
        <v>5753500213</v>
      </c>
      <c r="C56" s="31" t="s">
        <v>175</v>
      </c>
      <c r="D56" s="31" t="s">
        <v>58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4">
        <f t="shared" si="13"/>
        <v>0</v>
      </c>
      <c r="N56" s="37">
        <f t="shared" si="12"/>
        <v>0</v>
      </c>
      <c r="O56" s="27"/>
      <c r="P56" s="33">
        <v>0</v>
      </c>
      <c r="Q56" s="35">
        <f t="shared" si="14"/>
        <v>0</v>
      </c>
      <c r="S56" s="33">
        <v>0</v>
      </c>
      <c r="T56" s="36">
        <f t="shared" si="15"/>
        <v>0</v>
      </c>
      <c r="V56" s="5"/>
      <c r="W56" s="28">
        <f t="shared" si="16"/>
        <v>0</v>
      </c>
      <c r="X56" s="29" t="str">
        <f t="shared" si="11"/>
        <v>FAIL</v>
      </c>
    </row>
    <row r="57" spans="1:24" ht="18.75" customHeight="1" x14ac:dyDescent="0.25">
      <c r="A57" s="31" t="s">
        <v>243</v>
      </c>
      <c r="B57" s="31">
        <v>5753500254</v>
      </c>
      <c r="C57" s="31" t="s">
        <v>176</v>
      </c>
      <c r="D57" s="31" t="s">
        <v>177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4">
        <f t="shared" si="13"/>
        <v>8</v>
      </c>
      <c r="N57" s="37">
        <f t="shared" si="12"/>
        <v>20</v>
      </c>
      <c r="O57" s="27"/>
      <c r="P57" s="33">
        <v>17</v>
      </c>
      <c r="Q57" s="35">
        <f t="shared" si="14"/>
        <v>17</v>
      </c>
      <c r="S57" s="33">
        <v>34</v>
      </c>
      <c r="T57" s="36">
        <f t="shared" si="15"/>
        <v>51</v>
      </c>
      <c r="V57" s="5"/>
      <c r="W57" s="28">
        <f t="shared" si="16"/>
        <v>88</v>
      </c>
      <c r="X57" s="29" t="str">
        <f t="shared" si="11"/>
        <v>A</v>
      </c>
    </row>
    <row r="58" spans="1:24" ht="18.75" customHeight="1" x14ac:dyDescent="0.25">
      <c r="A58" s="31" t="s">
        <v>20</v>
      </c>
      <c r="B58" s="31">
        <v>5753500270</v>
      </c>
      <c r="C58" s="31" t="s">
        <v>178</v>
      </c>
      <c r="D58" s="31" t="s">
        <v>179</v>
      </c>
      <c r="E58" s="6">
        <v>1</v>
      </c>
      <c r="F58" s="6">
        <v>1</v>
      </c>
      <c r="G58" s="6">
        <v>0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4">
        <f t="shared" si="13"/>
        <v>7</v>
      </c>
      <c r="N58" s="37">
        <f t="shared" si="12"/>
        <v>17.5</v>
      </c>
      <c r="O58" s="27"/>
      <c r="P58" s="33">
        <v>15.5</v>
      </c>
      <c r="Q58" s="35">
        <f t="shared" si="14"/>
        <v>15.5</v>
      </c>
      <c r="S58" s="33">
        <v>31</v>
      </c>
      <c r="T58" s="36">
        <f t="shared" si="15"/>
        <v>46.5</v>
      </c>
      <c r="V58" s="5"/>
      <c r="W58" s="28">
        <f t="shared" si="16"/>
        <v>79.5</v>
      </c>
      <c r="X58" s="29" t="str">
        <f t="shared" si="11"/>
        <v>A</v>
      </c>
    </row>
    <row r="59" spans="1:24" ht="18.75" customHeight="1" x14ac:dyDescent="0.25">
      <c r="A59" s="31"/>
      <c r="B59" s="31">
        <v>5753500288</v>
      </c>
      <c r="C59" s="31" t="s">
        <v>180</v>
      </c>
      <c r="D59" s="31" t="s">
        <v>181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4">
        <f t="shared" si="13"/>
        <v>1</v>
      </c>
      <c r="N59" s="37">
        <f t="shared" si="12"/>
        <v>2.5</v>
      </c>
      <c r="O59" s="27"/>
      <c r="P59" s="33">
        <v>0</v>
      </c>
      <c r="Q59" s="35">
        <f t="shared" si="14"/>
        <v>0</v>
      </c>
      <c r="S59" s="33">
        <v>0</v>
      </c>
      <c r="T59" s="36">
        <f t="shared" si="15"/>
        <v>0</v>
      </c>
      <c r="V59" s="5"/>
      <c r="W59" s="28">
        <f t="shared" si="16"/>
        <v>2.5</v>
      </c>
      <c r="X59" s="29" t="str">
        <f t="shared" si="11"/>
        <v>FAIL</v>
      </c>
    </row>
    <row r="60" spans="1:24" ht="18.75" customHeight="1" x14ac:dyDescent="0.25">
      <c r="A60" s="31" t="s">
        <v>20</v>
      </c>
      <c r="B60" s="31">
        <v>5753500312</v>
      </c>
      <c r="C60" s="31" t="s">
        <v>182</v>
      </c>
      <c r="D60" s="31" t="s">
        <v>183</v>
      </c>
      <c r="E60" s="6">
        <v>0</v>
      </c>
      <c r="F60" s="6">
        <v>1</v>
      </c>
      <c r="G60" s="6">
        <v>1</v>
      </c>
      <c r="H60" s="6">
        <v>1</v>
      </c>
      <c r="I60" s="6">
        <v>0</v>
      </c>
      <c r="J60" s="6">
        <v>1</v>
      </c>
      <c r="K60" s="6">
        <v>1</v>
      </c>
      <c r="L60" s="6">
        <v>1</v>
      </c>
      <c r="M60" s="4">
        <f t="shared" si="13"/>
        <v>6</v>
      </c>
      <c r="N60" s="37">
        <f t="shared" si="12"/>
        <v>15</v>
      </c>
      <c r="O60" s="27"/>
      <c r="P60" s="33">
        <v>15.5</v>
      </c>
      <c r="Q60" s="35">
        <f t="shared" si="14"/>
        <v>15.5</v>
      </c>
      <c r="S60" s="33">
        <v>10</v>
      </c>
      <c r="T60" s="36">
        <f t="shared" si="15"/>
        <v>15</v>
      </c>
      <c r="V60" s="5"/>
      <c r="W60" s="28">
        <f t="shared" si="16"/>
        <v>45.5</v>
      </c>
      <c r="X60" s="29" t="str">
        <f t="shared" ref="X60:X91" si="17">IF(W60&gt;=79.5,"A",IF(W60&gt;=74.5,"B+",IF(W60&gt;=69.5,"B",IF(W60&gt;=64.5,"C+",IF(W60&gt;=59.5,"C",IF(W60&gt;=54.5,"D+",IF(W60&gt;=44.5,"D",IF(W60&lt;44.5,"FAIL"))))))))</f>
        <v>D</v>
      </c>
    </row>
    <row r="61" spans="1:24" ht="18.75" customHeight="1" x14ac:dyDescent="0.25">
      <c r="A61" s="31" t="s">
        <v>12</v>
      </c>
      <c r="B61" s="31">
        <v>5753500346</v>
      </c>
      <c r="C61" s="31" t="s">
        <v>184</v>
      </c>
      <c r="D61" s="31" t="s">
        <v>185</v>
      </c>
      <c r="E61" s="6">
        <v>1</v>
      </c>
      <c r="F61" s="6">
        <v>1</v>
      </c>
      <c r="G61" s="6">
        <v>0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4">
        <f t="shared" si="13"/>
        <v>7</v>
      </c>
      <c r="N61" s="37">
        <f t="shared" si="12"/>
        <v>17.5</v>
      </c>
      <c r="O61" s="27"/>
      <c r="P61" s="33">
        <v>13</v>
      </c>
      <c r="Q61" s="35">
        <f t="shared" si="14"/>
        <v>13</v>
      </c>
      <c r="S61" s="33">
        <v>29</v>
      </c>
      <c r="T61" s="36">
        <f t="shared" si="15"/>
        <v>43.5</v>
      </c>
      <c r="V61" s="5"/>
      <c r="W61" s="28">
        <f t="shared" si="16"/>
        <v>74</v>
      </c>
      <c r="X61" s="29" t="str">
        <f t="shared" si="17"/>
        <v>B</v>
      </c>
    </row>
    <row r="62" spans="1:24" ht="18.75" customHeight="1" x14ac:dyDescent="0.25">
      <c r="A62" s="31" t="s">
        <v>18</v>
      </c>
      <c r="B62" s="31">
        <v>5753500411</v>
      </c>
      <c r="C62" s="31" t="s">
        <v>186</v>
      </c>
      <c r="D62" s="31" t="s">
        <v>187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0</v>
      </c>
      <c r="L62" s="6">
        <v>1</v>
      </c>
      <c r="M62" s="4">
        <f t="shared" si="13"/>
        <v>7</v>
      </c>
      <c r="N62" s="37">
        <f t="shared" si="12"/>
        <v>17.5</v>
      </c>
      <c r="O62" s="27"/>
      <c r="P62" s="33">
        <v>13</v>
      </c>
      <c r="Q62" s="35">
        <f t="shared" si="14"/>
        <v>13</v>
      </c>
      <c r="S62" s="33">
        <v>31</v>
      </c>
      <c r="T62" s="36">
        <f t="shared" si="15"/>
        <v>46.5</v>
      </c>
      <c r="V62" s="5"/>
      <c r="W62" s="28">
        <f t="shared" si="16"/>
        <v>77</v>
      </c>
      <c r="X62" s="29" t="str">
        <f t="shared" si="17"/>
        <v>B+</v>
      </c>
    </row>
    <row r="63" spans="1:24" ht="18.75" customHeight="1" x14ac:dyDescent="0.25">
      <c r="A63" s="31" t="s">
        <v>20</v>
      </c>
      <c r="B63" s="31">
        <v>5853000023</v>
      </c>
      <c r="C63" s="31" t="s">
        <v>100</v>
      </c>
      <c r="D63" s="31" t="s">
        <v>188</v>
      </c>
      <c r="E63" s="6">
        <v>1</v>
      </c>
      <c r="F63" s="6">
        <v>1</v>
      </c>
      <c r="G63" s="6">
        <v>1</v>
      </c>
      <c r="H63" s="6">
        <v>1</v>
      </c>
      <c r="I63" s="6">
        <v>1</v>
      </c>
      <c r="J63" s="6">
        <v>0</v>
      </c>
      <c r="K63" s="6">
        <v>1</v>
      </c>
      <c r="L63" s="6">
        <v>1</v>
      </c>
      <c r="M63" s="4">
        <f t="shared" si="13"/>
        <v>7</v>
      </c>
      <c r="N63" s="37">
        <f t="shared" si="12"/>
        <v>17.5</v>
      </c>
      <c r="O63" s="27"/>
      <c r="P63" s="33">
        <v>15.5</v>
      </c>
      <c r="Q63" s="35">
        <f t="shared" si="14"/>
        <v>15.5</v>
      </c>
      <c r="S63" s="33">
        <v>36</v>
      </c>
      <c r="T63" s="36">
        <f t="shared" si="15"/>
        <v>54</v>
      </c>
      <c r="V63" s="5"/>
      <c r="W63" s="28">
        <f t="shared" si="16"/>
        <v>87</v>
      </c>
      <c r="X63" s="29" t="str">
        <f t="shared" si="17"/>
        <v>A</v>
      </c>
    </row>
    <row r="64" spans="1:24" ht="18.75" customHeight="1" x14ac:dyDescent="0.25">
      <c r="A64" s="31" t="s">
        <v>247</v>
      </c>
      <c r="B64" s="31">
        <v>5853000031</v>
      </c>
      <c r="C64" s="31" t="s">
        <v>189</v>
      </c>
      <c r="D64" s="31" t="s">
        <v>190</v>
      </c>
      <c r="E64" s="6">
        <v>1</v>
      </c>
      <c r="F64" s="6">
        <v>1</v>
      </c>
      <c r="G64" s="6">
        <v>1</v>
      </c>
      <c r="H64" s="6">
        <v>0</v>
      </c>
      <c r="I64" s="6">
        <v>1</v>
      </c>
      <c r="J64" s="6">
        <v>1</v>
      </c>
      <c r="K64" s="6">
        <v>0</v>
      </c>
      <c r="L64" s="6">
        <v>1</v>
      </c>
      <c r="M64" s="4">
        <f t="shared" si="13"/>
        <v>6</v>
      </c>
      <c r="N64" s="37">
        <f t="shared" si="12"/>
        <v>15</v>
      </c>
      <c r="O64" s="27"/>
      <c r="P64" s="33">
        <v>12</v>
      </c>
      <c r="Q64" s="35">
        <f t="shared" si="14"/>
        <v>12</v>
      </c>
      <c r="S64" s="33">
        <v>31</v>
      </c>
      <c r="T64" s="36">
        <f t="shared" si="15"/>
        <v>46.5</v>
      </c>
      <c r="V64" s="5"/>
      <c r="W64" s="28">
        <f t="shared" si="16"/>
        <v>73.5</v>
      </c>
      <c r="X64" s="29" t="str">
        <f t="shared" si="17"/>
        <v>B</v>
      </c>
    </row>
    <row r="65" spans="1:24" ht="18.75" customHeight="1" x14ac:dyDescent="0.25">
      <c r="A65" s="31" t="s">
        <v>18</v>
      </c>
      <c r="B65" s="31">
        <v>5853000056</v>
      </c>
      <c r="C65" s="31" t="s">
        <v>191</v>
      </c>
      <c r="D65" s="31" t="s">
        <v>192</v>
      </c>
      <c r="E65" s="6">
        <v>1</v>
      </c>
      <c r="F65" s="6">
        <v>0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4">
        <f t="shared" si="13"/>
        <v>7</v>
      </c>
      <c r="N65" s="37">
        <f t="shared" si="12"/>
        <v>17.5</v>
      </c>
      <c r="O65" s="27"/>
      <c r="P65" s="33">
        <v>13</v>
      </c>
      <c r="Q65" s="35">
        <f t="shared" si="14"/>
        <v>13</v>
      </c>
      <c r="S65" s="33">
        <v>27</v>
      </c>
      <c r="T65" s="36">
        <f t="shared" si="15"/>
        <v>40.5</v>
      </c>
      <c r="V65" s="5"/>
      <c r="W65" s="28">
        <f t="shared" si="16"/>
        <v>71</v>
      </c>
      <c r="X65" s="29" t="str">
        <f t="shared" si="17"/>
        <v>B</v>
      </c>
    </row>
    <row r="66" spans="1:24" ht="18.75" customHeight="1" x14ac:dyDescent="0.25">
      <c r="A66" s="31" t="s">
        <v>14</v>
      </c>
      <c r="B66" s="31">
        <v>5853000064</v>
      </c>
      <c r="C66" s="31" t="s">
        <v>193</v>
      </c>
      <c r="D66" s="31" t="s">
        <v>194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4">
        <f t="shared" si="13"/>
        <v>8</v>
      </c>
      <c r="N66" s="37">
        <f t="shared" si="12"/>
        <v>20</v>
      </c>
      <c r="O66" s="27"/>
      <c r="P66" s="33">
        <v>15</v>
      </c>
      <c r="Q66" s="35">
        <f t="shared" si="14"/>
        <v>15</v>
      </c>
      <c r="S66" s="33">
        <v>14</v>
      </c>
      <c r="T66" s="36">
        <f t="shared" si="15"/>
        <v>21</v>
      </c>
      <c r="V66" s="5"/>
      <c r="W66" s="28">
        <f t="shared" si="16"/>
        <v>56</v>
      </c>
      <c r="X66" s="29" t="str">
        <f t="shared" si="17"/>
        <v>D+</v>
      </c>
    </row>
    <row r="67" spans="1:24" ht="18.75" customHeight="1" x14ac:dyDescent="0.25">
      <c r="A67" s="31" t="s">
        <v>246</v>
      </c>
      <c r="B67" s="31">
        <v>5853000130</v>
      </c>
      <c r="C67" s="31" t="s">
        <v>195</v>
      </c>
      <c r="D67" s="31" t="s">
        <v>196</v>
      </c>
      <c r="E67" s="6">
        <v>0</v>
      </c>
      <c r="F67" s="6">
        <v>0</v>
      </c>
      <c r="G67" s="6">
        <v>1</v>
      </c>
      <c r="H67" s="6">
        <v>1</v>
      </c>
      <c r="I67" s="6">
        <v>1</v>
      </c>
      <c r="J67" s="6">
        <v>0</v>
      </c>
      <c r="K67" s="6">
        <v>1</v>
      </c>
      <c r="L67" s="6">
        <v>1</v>
      </c>
      <c r="M67" s="4">
        <f t="shared" si="13"/>
        <v>5</v>
      </c>
      <c r="N67" s="37">
        <f t="shared" si="12"/>
        <v>12.5</v>
      </c>
      <c r="O67" s="27"/>
      <c r="P67" s="33">
        <v>6.5</v>
      </c>
      <c r="Q67" s="35">
        <f t="shared" si="14"/>
        <v>6.5</v>
      </c>
      <c r="S67" s="33">
        <v>34</v>
      </c>
      <c r="T67" s="36">
        <f t="shared" si="15"/>
        <v>51</v>
      </c>
      <c r="V67" s="5"/>
      <c r="W67" s="28">
        <f t="shared" si="16"/>
        <v>70</v>
      </c>
      <c r="X67" s="29" t="str">
        <f t="shared" si="17"/>
        <v>B</v>
      </c>
    </row>
    <row r="68" spans="1:24" ht="18.75" customHeight="1" x14ac:dyDescent="0.25">
      <c r="A68" s="31"/>
      <c r="B68" s="31">
        <v>5853000171</v>
      </c>
      <c r="C68" s="31" t="s">
        <v>197</v>
      </c>
      <c r="D68" s="31" t="s">
        <v>198</v>
      </c>
      <c r="E68" s="6">
        <v>0</v>
      </c>
      <c r="F68" s="6">
        <v>0</v>
      </c>
      <c r="G68" s="6">
        <v>0</v>
      </c>
      <c r="H68" s="6">
        <v>1</v>
      </c>
      <c r="I68" s="6">
        <v>1</v>
      </c>
      <c r="J68" s="6">
        <v>1</v>
      </c>
      <c r="K68" s="6">
        <v>1</v>
      </c>
      <c r="L68" s="6">
        <v>0</v>
      </c>
      <c r="M68" s="4">
        <f t="shared" si="13"/>
        <v>4</v>
      </c>
      <c r="N68" s="37">
        <f t="shared" si="12"/>
        <v>10</v>
      </c>
      <c r="O68" s="27"/>
      <c r="P68" s="33">
        <v>0</v>
      </c>
      <c r="Q68" s="35">
        <f t="shared" si="14"/>
        <v>0</v>
      </c>
      <c r="S68" s="33">
        <v>0</v>
      </c>
      <c r="T68" s="36">
        <f t="shared" si="15"/>
        <v>0</v>
      </c>
      <c r="V68" s="5"/>
      <c r="W68" s="28">
        <f t="shared" si="16"/>
        <v>10</v>
      </c>
      <c r="X68" s="29" t="str">
        <f t="shared" si="17"/>
        <v>FAIL</v>
      </c>
    </row>
    <row r="69" spans="1:24" ht="18.75" customHeight="1" x14ac:dyDescent="0.25">
      <c r="A69" s="31" t="s">
        <v>26</v>
      </c>
      <c r="B69" s="31">
        <v>5853000189</v>
      </c>
      <c r="C69" s="31" t="s">
        <v>199</v>
      </c>
      <c r="D69" s="31" t="s">
        <v>200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4">
        <f t="shared" si="13"/>
        <v>8</v>
      </c>
      <c r="N69" s="37">
        <f t="shared" ref="N69:N100" si="18">M69/8*20</f>
        <v>20</v>
      </c>
      <c r="O69" s="27"/>
      <c r="P69" s="33">
        <v>14.5</v>
      </c>
      <c r="Q69" s="35">
        <f t="shared" si="14"/>
        <v>14.5</v>
      </c>
      <c r="S69" s="33">
        <v>21</v>
      </c>
      <c r="T69" s="36">
        <f t="shared" si="15"/>
        <v>31.5</v>
      </c>
      <c r="V69" s="5"/>
      <c r="W69" s="28">
        <f t="shared" si="16"/>
        <v>66</v>
      </c>
      <c r="X69" s="29" t="str">
        <f t="shared" si="17"/>
        <v>C+</v>
      </c>
    </row>
    <row r="70" spans="1:24" ht="18.75" customHeight="1" x14ac:dyDescent="0.25">
      <c r="A70" s="31" t="s">
        <v>246</v>
      </c>
      <c r="B70" s="31">
        <v>5853000221</v>
      </c>
      <c r="C70" s="31" t="s">
        <v>201</v>
      </c>
      <c r="D70" s="31" t="s">
        <v>202</v>
      </c>
      <c r="E70" s="6">
        <v>1</v>
      </c>
      <c r="F70" s="6">
        <v>1</v>
      </c>
      <c r="G70" s="6">
        <v>0</v>
      </c>
      <c r="H70" s="6">
        <v>0</v>
      </c>
      <c r="I70" s="6">
        <v>1</v>
      </c>
      <c r="J70" s="6">
        <v>1</v>
      </c>
      <c r="K70" s="6">
        <v>1</v>
      </c>
      <c r="L70" s="6">
        <v>1</v>
      </c>
      <c r="M70" s="4">
        <f t="shared" si="13"/>
        <v>6</v>
      </c>
      <c r="N70" s="37">
        <f t="shared" si="18"/>
        <v>15</v>
      </c>
      <c r="O70" s="27"/>
      <c r="P70" s="33">
        <v>6.5</v>
      </c>
      <c r="Q70" s="35">
        <f t="shared" si="14"/>
        <v>6.5</v>
      </c>
      <c r="S70" s="33">
        <v>16</v>
      </c>
      <c r="T70" s="36">
        <f t="shared" si="15"/>
        <v>24</v>
      </c>
      <c r="V70" s="5"/>
      <c r="W70" s="28">
        <f t="shared" si="16"/>
        <v>45.5</v>
      </c>
      <c r="X70" s="29" t="str">
        <f t="shared" si="17"/>
        <v>D</v>
      </c>
    </row>
    <row r="71" spans="1:24" ht="18.75" customHeight="1" x14ac:dyDescent="0.25">
      <c r="A71" s="31" t="s">
        <v>246</v>
      </c>
      <c r="B71" s="31">
        <v>5853000239</v>
      </c>
      <c r="C71" s="31" t="s">
        <v>203</v>
      </c>
      <c r="D71" s="31"/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4">
        <f t="shared" si="13"/>
        <v>8</v>
      </c>
      <c r="N71" s="37">
        <f t="shared" si="18"/>
        <v>20</v>
      </c>
      <c r="O71" s="27"/>
      <c r="P71" s="33">
        <v>6.5</v>
      </c>
      <c r="Q71" s="35">
        <f t="shared" si="14"/>
        <v>6.5</v>
      </c>
      <c r="S71" s="33">
        <v>17</v>
      </c>
      <c r="T71" s="36">
        <f t="shared" si="15"/>
        <v>25.5</v>
      </c>
      <c r="V71" s="5"/>
      <c r="W71" s="28">
        <f t="shared" si="16"/>
        <v>52</v>
      </c>
      <c r="X71" s="29" t="str">
        <f t="shared" si="17"/>
        <v>D</v>
      </c>
    </row>
    <row r="72" spans="1:24" ht="18.75" customHeight="1" x14ac:dyDescent="0.25">
      <c r="A72" s="31" t="s">
        <v>14</v>
      </c>
      <c r="B72" s="31">
        <v>5853000247</v>
      </c>
      <c r="C72" s="31" t="s">
        <v>204</v>
      </c>
      <c r="D72" s="31" t="s">
        <v>205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4">
        <f t="shared" si="13"/>
        <v>8</v>
      </c>
      <c r="N72" s="37">
        <f t="shared" si="18"/>
        <v>20</v>
      </c>
      <c r="O72" s="27"/>
      <c r="P72" s="33">
        <v>15</v>
      </c>
      <c r="Q72" s="35">
        <f t="shared" si="14"/>
        <v>15</v>
      </c>
      <c r="S72" s="33">
        <v>17</v>
      </c>
      <c r="T72" s="36">
        <f t="shared" si="15"/>
        <v>25.5</v>
      </c>
      <c r="V72" s="5"/>
      <c r="W72" s="28">
        <f t="shared" si="16"/>
        <v>60.5</v>
      </c>
      <c r="X72" s="29" t="str">
        <f t="shared" si="17"/>
        <v>C</v>
      </c>
    </row>
    <row r="73" spans="1:24" ht="18.75" customHeight="1" x14ac:dyDescent="0.25">
      <c r="A73" s="31" t="s">
        <v>26</v>
      </c>
      <c r="B73" s="31">
        <v>5853000254</v>
      </c>
      <c r="C73" s="31" t="s">
        <v>206</v>
      </c>
      <c r="D73" s="31" t="s">
        <v>207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4">
        <f t="shared" si="13"/>
        <v>8</v>
      </c>
      <c r="N73" s="37">
        <f t="shared" si="18"/>
        <v>20</v>
      </c>
      <c r="O73" s="27"/>
      <c r="P73" s="33">
        <v>14.5</v>
      </c>
      <c r="Q73" s="35">
        <f t="shared" si="14"/>
        <v>14.5</v>
      </c>
      <c r="S73" s="33">
        <v>18</v>
      </c>
      <c r="T73" s="36">
        <f t="shared" si="15"/>
        <v>27</v>
      </c>
      <c r="V73" s="5"/>
      <c r="W73" s="28">
        <f t="shared" si="16"/>
        <v>61.5</v>
      </c>
      <c r="X73" s="29" t="str">
        <f t="shared" si="17"/>
        <v>C</v>
      </c>
    </row>
    <row r="74" spans="1:24" ht="18.75" customHeight="1" x14ac:dyDescent="0.25">
      <c r="A74" s="31" t="s">
        <v>247</v>
      </c>
      <c r="B74" s="31">
        <v>5853000270</v>
      </c>
      <c r="C74" s="31" t="s">
        <v>208</v>
      </c>
      <c r="D74" s="31" t="s">
        <v>209</v>
      </c>
      <c r="E74" s="6">
        <v>1</v>
      </c>
      <c r="F74" s="6">
        <v>0</v>
      </c>
      <c r="G74" s="6">
        <v>1</v>
      </c>
      <c r="H74" s="6">
        <v>1</v>
      </c>
      <c r="I74" s="6">
        <v>1</v>
      </c>
      <c r="J74" s="6">
        <v>1</v>
      </c>
      <c r="K74" s="6">
        <v>0</v>
      </c>
      <c r="L74" s="6">
        <v>1</v>
      </c>
      <c r="M74" s="4">
        <f t="shared" si="13"/>
        <v>6</v>
      </c>
      <c r="N74" s="37">
        <f t="shared" si="18"/>
        <v>15</v>
      </c>
      <c r="O74" s="27"/>
      <c r="P74" s="33">
        <v>12</v>
      </c>
      <c r="Q74" s="35">
        <f t="shared" si="14"/>
        <v>12</v>
      </c>
      <c r="S74" s="33">
        <v>35</v>
      </c>
      <c r="T74" s="36">
        <f t="shared" si="15"/>
        <v>52.5</v>
      </c>
      <c r="V74" s="5"/>
      <c r="W74" s="28">
        <f t="shared" si="16"/>
        <v>79.5</v>
      </c>
      <c r="X74" s="29" t="str">
        <f t="shared" si="17"/>
        <v>A</v>
      </c>
    </row>
    <row r="75" spans="1:24" ht="18.75" customHeight="1" x14ac:dyDescent="0.25">
      <c r="A75" s="31" t="s">
        <v>14</v>
      </c>
      <c r="B75" s="31">
        <v>5853000304</v>
      </c>
      <c r="C75" s="31" t="s">
        <v>210</v>
      </c>
      <c r="D75" s="31" t="s">
        <v>211</v>
      </c>
      <c r="E75" s="6">
        <v>1</v>
      </c>
      <c r="F75" s="6">
        <v>0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4">
        <f t="shared" si="13"/>
        <v>7</v>
      </c>
      <c r="N75" s="37">
        <f t="shared" si="18"/>
        <v>17.5</v>
      </c>
      <c r="O75" s="27"/>
      <c r="P75" s="33">
        <v>15</v>
      </c>
      <c r="Q75" s="35">
        <f t="shared" si="14"/>
        <v>15</v>
      </c>
      <c r="S75" s="33">
        <v>17</v>
      </c>
      <c r="T75" s="36">
        <f t="shared" si="15"/>
        <v>25.5</v>
      </c>
      <c r="V75" s="5"/>
      <c r="W75" s="28">
        <f t="shared" si="16"/>
        <v>58</v>
      </c>
      <c r="X75" s="29" t="str">
        <f t="shared" si="17"/>
        <v>D+</v>
      </c>
    </row>
    <row r="76" spans="1:24" ht="18.75" customHeight="1" x14ac:dyDescent="0.25">
      <c r="A76" s="31" t="s">
        <v>26</v>
      </c>
      <c r="B76" s="31">
        <v>5853000312</v>
      </c>
      <c r="C76" s="31" t="s">
        <v>212</v>
      </c>
      <c r="D76" s="31" t="s">
        <v>213</v>
      </c>
      <c r="E76" s="6">
        <v>1</v>
      </c>
      <c r="F76" s="6">
        <v>1</v>
      </c>
      <c r="G76" s="6">
        <v>0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4">
        <f t="shared" si="13"/>
        <v>7</v>
      </c>
      <c r="N76" s="37">
        <f t="shared" si="18"/>
        <v>17.5</v>
      </c>
      <c r="O76" s="27"/>
      <c r="P76" s="33">
        <v>14.5</v>
      </c>
      <c r="Q76" s="35">
        <f t="shared" si="14"/>
        <v>14.5</v>
      </c>
      <c r="S76" s="33">
        <v>19</v>
      </c>
      <c r="T76" s="36">
        <f t="shared" si="15"/>
        <v>28.5</v>
      </c>
      <c r="V76" s="5"/>
      <c r="W76" s="28">
        <f t="shared" si="16"/>
        <v>60.5</v>
      </c>
      <c r="X76" s="29" t="str">
        <f t="shared" si="17"/>
        <v>C</v>
      </c>
    </row>
    <row r="77" spans="1:24" ht="18.75" customHeight="1" x14ac:dyDescent="0.25">
      <c r="A77" s="31" t="s">
        <v>26</v>
      </c>
      <c r="B77" s="31">
        <v>5853000353</v>
      </c>
      <c r="C77" s="31" t="s">
        <v>214</v>
      </c>
      <c r="D77" s="31" t="s">
        <v>215</v>
      </c>
      <c r="E77" s="6">
        <v>1</v>
      </c>
      <c r="F77" s="6">
        <v>1</v>
      </c>
      <c r="G77" s="6">
        <v>0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4">
        <f t="shared" si="13"/>
        <v>7</v>
      </c>
      <c r="N77" s="37">
        <f t="shared" si="18"/>
        <v>17.5</v>
      </c>
      <c r="O77" s="27"/>
      <c r="P77" s="33">
        <v>14.5</v>
      </c>
      <c r="Q77" s="35">
        <f t="shared" si="14"/>
        <v>14.5</v>
      </c>
      <c r="S77" s="33">
        <v>18</v>
      </c>
      <c r="T77" s="36">
        <f t="shared" si="15"/>
        <v>27</v>
      </c>
      <c r="V77" s="5"/>
      <c r="W77" s="28">
        <f t="shared" si="16"/>
        <v>59</v>
      </c>
      <c r="X77" s="29" t="str">
        <f t="shared" si="17"/>
        <v>D+</v>
      </c>
    </row>
    <row r="78" spans="1:24" ht="18.75" customHeight="1" x14ac:dyDescent="0.25">
      <c r="A78" s="31" t="s">
        <v>246</v>
      </c>
      <c r="B78" s="31">
        <v>5853000379</v>
      </c>
      <c r="C78" s="31" t="s">
        <v>216</v>
      </c>
      <c r="D78" s="31" t="s">
        <v>217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4">
        <f t="shared" si="13"/>
        <v>8</v>
      </c>
      <c r="N78" s="37">
        <f t="shared" si="18"/>
        <v>20</v>
      </c>
      <c r="O78" s="27"/>
      <c r="P78" s="33">
        <v>6.5</v>
      </c>
      <c r="Q78" s="35">
        <f t="shared" si="14"/>
        <v>6.5</v>
      </c>
      <c r="S78" s="33">
        <v>21</v>
      </c>
      <c r="T78" s="36">
        <f t="shared" si="15"/>
        <v>31.5</v>
      </c>
      <c r="V78" s="5"/>
      <c r="W78" s="28">
        <f t="shared" si="16"/>
        <v>58</v>
      </c>
      <c r="X78" s="29" t="str">
        <f t="shared" si="17"/>
        <v>D+</v>
      </c>
    </row>
    <row r="79" spans="1:24" ht="18.75" customHeight="1" x14ac:dyDescent="0.25">
      <c r="A79" s="31" t="s">
        <v>26</v>
      </c>
      <c r="B79" s="31">
        <v>5853000387</v>
      </c>
      <c r="C79" s="31" t="s">
        <v>218</v>
      </c>
      <c r="D79" s="31" t="s">
        <v>219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4">
        <f t="shared" si="13"/>
        <v>8</v>
      </c>
      <c r="N79" s="37">
        <f t="shared" si="18"/>
        <v>20</v>
      </c>
      <c r="O79" s="27"/>
      <c r="P79" s="33">
        <v>14.5</v>
      </c>
      <c r="Q79" s="35">
        <f t="shared" si="14"/>
        <v>14.5</v>
      </c>
      <c r="S79" s="33">
        <v>22</v>
      </c>
      <c r="T79" s="36">
        <f t="shared" si="15"/>
        <v>33</v>
      </c>
      <c r="V79" s="5"/>
      <c r="W79" s="28">
        <f t="shared" si="16"/>
        <v>67.5</v>
      </c>
      <c r="X79" s="29" t="str">
        <f t="shared" si="17"/>
        <v>C+</v>
      </c>
    </row>
    <row r="80" spans="1:24" ht="18.75" customHeight="1" x14ac:dyDescent="0.25">
      <c r="A80" s="31" t="s">
        <v>14</v>
      </c>
      <c r="B80" s="31">
        <v>5853000403</v>
      </c>
      <c r="C80" s="31" t="s">
        <v>220</v>
      </c>
      <c r="D80" s="31" t="s">
        <v>221</v>
      </c>
      <c r="E80" s="6">
        <v>0</v>
      </c>
      <c r="F80" s="6">
        <v>1</v>
      </c>
      <c r="G80" s="6">
        <v>1</v>
      </c>
      <c r="H80" s="6">
        <v>1</v>
      </c>
      <c r="I80" s="6">
        <v>1</v>
      </c>
      <c r="J80" s="6">
        <v>0</v>
      </c>
      <c r="K80" s="6">
        <v>1</v>
      </c>
      <c r="L80" s="6">
        <v>1</v>
      </c>
      <c r="M80" s="4">
        <f t="shared" ref="M80:M111" si="19">SUM(E80:L80)</f>
        <v>6</v>
      </c>
      <c r="N80" s="37">
        <f t="shared" si="18"/>
        <v>15</v>
      </c>
      <c r="O80" s="27"/>
      <c r="P80" s="33">
        <v>15</v>
      </c>
      <c r="Q80" s="35">
        <f t="shared" ref="Q80:Q111" si="20">P80</f>
        <v>15</v>
      </c>
      <c r="S80" s="33">
        <v>15</v>
      </c>
      <c r="T80" s="36">
        <f t="shared" ref="T80:T111" si="21">S80/40*60</f>
        <v>22.5</v>
      </c>
      <c r="V80" s="5"/>
      <c r="W80" s="28">
        <f t="shared" ref="W80:W109" si="22">N80+T80+Q80</f>
        <v>52.5</v>
      </c>
      <c r="X80" s="29" t="str">
        <f t="shared" si="17"/>
        <v>D</v>
      </c>
    </row>
    <row r="81" spans="1:24" ht="18.75" customHeight="1" x14ac:dyDescent="0.25">
      <c r="A81" s="31" t="s">
        <v>20</v>
      </c>
      <c r="B81" s="31">
        <v>5853000411</v>
      </c>
      <c r="C81" s="31" t="s">
        <v>222</v>
      </c>
      <c r="D81" s="31" t="s">
        <v>253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4">
        <f t="shared" si="19"/>
        <v>8</v>
      </c>
      <c r="N81" s="37">
        <f t="shared" si="18"/>
        <v>20</v>
      </c>
      <c r="O81" s="27"/>
      <c r="P81" s="33">
        <v>15.5</v>
      </c>
      <c r="Q81" s="35">
        <f t="shared" si="20"/>
        <v>15.5</v>
      </c>
      <c r="S81" s="33">
        <v>29</v>
      </c>
      <c r="T81" s="36">
        <f t="shared" si="21"/>
        <v>43.5</v>
      </c>
      <c r="V81" s="5"/>
      <c r="W81" s="28">
        <f t="shared" si="22"/>
        <v>79</v>
      </c>
      <c r="X81" s="29" t="str">
        <f t="shared" si="17"/>
        <v>B+</v>
      </c>
    </row>
    <row r="82" spans="1:24" ht="18.75" customHeight="1" x14ac:dyDescent="0.25">
      <c r="A82" s="31" t="s">
        <v>20</v>
      </c>
      <c r="B82" s="31">
        <v>5853000429</v>
      </c>
      <c r="C82" s="31" t="s">
        <v>223</v>
      </c>
      <c r="D82" s="31" t="s">
        <v>224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4">
        <f t="shared" si="19"/>
        <v>8</v>
      </c>
      <c r="N82" s="37">
        <f t="shared" si="18"/>
        <v>20</v>
      </c>
      <c r="O82" s="27"/>
      <c r="P82" s="33">
        <v>15.5</v>
      </c>
      <c r="Q82" s="35">
        <f t="shared" si="20"/>
        <v>15.5</v>
      </c>
      <c r="S82" s="33">
        <v>35</v>
      </c>
      <c r="T82" s="36">
        <f t="shared" si="21"/>
        <v>52.5</v>
      </c>
      <c r="V82" s="5"/>
      <c r="W82" s="28">
        <f t="shared" si="22"/>
        <v>88</v>
      </c>
      <c r="X82" s="29" t="str">
        <f t="shared" si="17"/>
        <v>A</v>
      </c>
    </row>
    <row r="83" spans="1:24" ht="18.75" customHeight="1" x14ac:dyDescent="0.25">
      <c r="A83" s="31" t="s">
        <v>249</v>
      </c>
      <c r="B83" s="31">
        <v>5853000486</v>
      </c>
      <c r="C83" s="31" t="s">
        <v>225</v>
      </c>
      <c r="D83" s="31" t="s">
        <v>226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4">
        <f t="shared" si="19"/>
        <v>8</v>
      </c>
      <c r="N83" s="37">
        <f t="shared" si="18"/>
        <v>20</v>
      </c>
      <c r="O83" s="27"/>
      <c r="P83" s="33">
        <v>14.5</v>
      </c>
      <c r="Q83" s="35">
        <f t="shared" si="20"/>
        <v>14.5</v>
      </c>
      <c r="S83" s="33">
        <v>9</v>
      </c>
      <c r="T83" s="36">
        <f t="shared" si="21"/>
        <v>13.5</v>
      </c>
      <c r="V83" s="5"/>
      <c r="W83" s="28">
        <f t="shared" si="22"/>
        <v>48</v>
      </c>
      <c r="X83" s="29" t="str">
        <f t="shared" si="17"/>
        <v>D</v>
      </c>
    </row>
    <row r="84" spans="1:24" ht="18.75" customHeight="1" x14ac:dyDescent="0.25">
      <c r="A84" s="31" t="s">
        <v>14</v>
      </c>
      <c r="B84" s="31">
        <v>5853000551</v>
      </c>
      <c r="C84" s="31" t="s">
        <v>227</v>
      </c>
      <c r="D84" s="31" t="s">
        <v>228</v>
      </c>
      <c r="E84" s="6">
        <v>1</v>
      </c>
      <c r="F84" s="6">
        <v>1</v>
      </c>
      <c r="G84" s="6">
        <v>1</v>
      </c>
      <c r="H84" s="6">
        <v>0</v>
      </c>
      <c r="I84" s="6">
        <v>1</v>
      </c>
      <c r="J84" s="6">
        <v>1</v>
      </c>
      <c r="K84" s="6">
        <v>1</v>
      </c>
      <c r="L84" s="6">
        <v>1</v>
      </c>
      <c r="M84" s="4">
        <f t="shared" si="19"/>
        <v>7</v>
      </c>
      <c r="N84" s="37">
        <f t="shared" si="18"/>
        <v>17.5</v>
      </c>
      <c r="O84" s="27"/>
      <c r="P84" s="33">
        <v>15</v>
      </c>
      <c r="Q84" s="35">
        <f t="shared" si="20"/>
        <v>15</v>
      </c>
      <c r="S84" s="33">
        <v>24</v>
      </c>
      <c r="T84" s="36">
        <f t="shared" si="21"/>
        <v>36</v>
      </c>
      <c r="V84" s="5"/>
      <c r="W84" s="28">
        <f t="shared" si="22"/>
        <v>68.5</v>
      </c>
      <c r="X84" s="29" t="str">
        <f t="shared" si="17"/>
        <v>C+</v>
      </c>
    </row>
    <row r="85" spans="1:24" ht="18.75" customHeight="1" x14ac:dyDescent="0.25">
      <c r="A85" s="31" t="s">
        <v>247</v>
      </c>
      <c r="B85" s="31">
        <v>5853000569</v>
      </c>
      <c r="C85" s="31" t="s">
        <v>229</v>
      </c>
      <c r="D85" s="31" t="s">
        <v>230</v>
      </c>
      <c r="E85" s="6">
        <v>1</v>
      </c>
      <c r="F85" s="6">
        <v>1</v>
      </c>
      <c r="G85" s="6">
        <v>1</v>
      </c>
      <c r="H85" s="6">
        <v>1</v>
      </c>
      <c r="I85" s="6">
        <v>0</v>
      </c>
      <c r="J85" s="6">
        <v>1</v>
      </c>
      <c r="K85" s="6">
        <v>0</v>
      </c>
      <c r="L85" s="6">
        <v>1</v>
      </c>
      <c r="M85" s="4">
        <f t="shared" si="19"/>
        <v>6</v>
      </c>
      <c r="N85" s="37">
        <f t="shared" si="18"/>
        <v>15</v>
      </c>
      <c r="O85" s="27"/>
      <c r="P85" s="33">
        <v>12</v>
      </c>
      <c r="Q85" s="35">
        <f t="shared" si="20"/>
        <v>12</v>
      </c>
      <c r="S85" s="33">
        <v>35</v>
      </c>
      <c r="T85" s="36">
        <f t="shared" si="21"/>
        <v>52.5</v>
      </c>
      <c r="V85" s="5"/>
      <c r="W85" s="28">
        <f t="shared" si="22"/>
        <v>79.5</v>
      </c>
      <c r="X85" s="29" t="str">
        <f t="shared" si="17"/>
        <v>A</v>
      </c>
    </row>
    <row r="86" spans="1:24" ht="18.75" customHeight="1" x14ac:dyDescent="0.25">
      <c r="A86" s="31"/>
      <c r="B86" s="31">
        <v>5853022019</v>
      </c>
      <c r="C86" s="48" t="s">
        <v>47</v>
      </c>
      <c r="D86" s="48" t="s">
        <v>48</v>
      </c>
      <c r="E86" s="40"/>
      <c r="F86" s="40"/>
      <c r="G86" s="40"/>
      <c r="H86" s="40"/>
      <c r="I86" s="40"/>
      <c r="J86" s="40"/>
      <c r="K86" s="40"/>
      <c r="L86" s="40"/>
      <c r="M86" s="4">
        <f t="shared" si="19"/>
        <v>0</v>
      </c>
      <c r="N86" s="37">
        <f t="shared" si="18"/>
        <v>0</v>
      </c>
      <c r="O86" s="27"/>
      <c r="P86" s="33"/>
      <c r="Q86" s="35">
        <f t="shared" si="20"/>
        <v>0</v>
      </c>
      <c r="S86" s="33"/>
      <c r="T86" s="36">
        <f t="shared" si="21"/>
        <v>0</v>
      </c>
      <c r="V86" s="5"/>
      <c r="W86" s="28">
        <f t="shared" si="22"/>
        <v>0</v>
      </c>
      <c r="X86" s="29" t="str">
        <f t="shared" si="17"/>
        <v>FAIL</v>
      </c>
    </row>
    <row r="87" spans="1:24" ht="18.75" customHeight="1" x14ac:dyDescent="0.25">
      <c r="A87" s="31"/>
      <c r="B87" s="31">
        <v>5853022035</v>
      </c>
      <c r="C87" s="48" t="s">
        <v>49</v>
      </c>
      <c r="D87" s="48" t="s">
        <v>50</v>
      </c>
      <c r="E87" s="40"/>
      <c r="F87" s="40"/>
      <c r="G87" s="40"/>
      <c r="H87" s="40"/>
      <c r="I87" s="40"/>
      <c r="J87" s="40"/>
      <c r="K87" s="40"/>
      <c r="L87" s="40"/>
      <c r="M87" s="4">
        <f t="shared" si="19"/>
        <v>0</v>
      </c>
      <c r="N87" s="37">
        <f t="shared" si="18"/>
        <v>0</v>
      </c>
      <c r="O87" s="27"/>
      <c r="P87" s="33"/>
      <c r="Q87" s="35">
        <f t="shared" si="20"/>
        <v>0</v>
      </c>
      <c r="S87" s="33"/>
      <c r="T87" s="36">
        <f t="shared" si="21"/>
        <v>0</v>
      </c>
      <c r="V87" s="5"/>
      <c r="W87" s="28">
        <f t="shared" si="22"/>
        <v>0</v>
      </c>
      <c r="X87" s="29" t="str">
        <f t="shared" si="17"/>
        <v>FAIL</v>
      </c>
    </row>
    <row r="88" spans="1:24" ht="18.75" customHeight="1" x14ac:dyDescent="0.25">
      <c r="A88" s="31"/>
      <c r="B88" s="31">
        <v>5853022043</v>
      </c>
      <c r="C88" s="48" t="s">
        <v>51</v>
      </c>
      <c r="D88" s="48" t="s">
        <v>52</v>
      </c>
      <c r="E88" s="40"/>
      <c r="F88" s="40"/>
      <c r="G88" s="40"/>
      <c r="H88" s="40"/>
      <c r="I88" s="40"/>
      <c r="J88" s="40"/>
      <c r="K88" s="40"/>
      <c r="L88" s="40"/>
      <c r="M88" s="4">
        <f t="shared" si="19"/>
        <v>0</v>
      </c>
      <c r="N88" s="37">
        <f t="shared" si="18"/>
        <v>0</v>
      </c>
      <c r="O88" s="27"/>
      <c r="P88" s="33"/>
      <c r="Q88" s="35">
        <f t="shared" si="20"/>
        <v>0</v>
      </c>
      <c r="S88" s="33"/>
      <c r="T88" s="36">
        <f t="shared" si="21"/>
        <v>0</v>
      </c>
      <c r="V88" s="5"/>
      <c r="W88" s="28">
        <f t="shared" si="22"/>
        <v>0</v>
      </c>
      <c r="X88" s="29" t="str">
        <f t="shared" si="17"/>
        <v>FAIL</v>
      </c>
    </row>
    <row r="89" spans="1:24" ht="18.75" customHeight="1" x14ac:dyDescent="0.25">
      <c r="A89" s="31"/>
      <c r="B89" s="31">
        <v>5853022050</v>
      </c>
      <c r="C89" s="48" t="s">
        <v>53</v>
      </c>
      <c r="D89" s="48" t="s">
        <v>54</v>
      </c>
      <c r="E89" s="40"/>
      <c r="F89" s="40"/>
      <c r="G89" s="40"/>
      <c r="H89" s="40"/>
      <c r="I89" s="40"/>
      <c r="J89" s="40"/>
      <c r="K89" s="40"/>
      <c r="L89" s="40"/>
      <c r="M89" s="4">
        <f t="shared" si="19"/>
        <v>0</v>
      </c>
      <c r="N89" s="37">
        <f t="shared" si="18"/>
        <v>0</v>
      </c>
      <c r="O89" s="27"/>
      <c r="P89" s="33"/>
      <c r="Q89" s="35">
        <f t="shared" si="20"/>
        <v>0</v>
      </c>
      <c r="S89" s="33"/>
      <c r="T89" s="36">
        <f t="shared" si="21"/>
        <v>0</v>
      </c>
      <c r="V89" s="5"/>
      <c r="W89" s="28">
        <f t="shared" si="22"/>
        <v>0</v>
      </c>
      <c r="X89" s="29" t="str">
        <f t="shared" si="17"/>
        <v>FAIL</v>
      </c>
    </row>
    <row r="90" spans="1:24" ht="18.75" customHeight="1" x14ac:dyDescent="0.25">
      <c r="A90" s="31"/>
      <c r="B90" s="31">
        <v>5853022068</v>
      </c>
      <c r="C90" s="48" t="s">
        <v>55</v>
      </c>
      <c r="D90" s="48" t="s">
        <v>56</v>
      </c>
      <c r="E90" s="40"/>
      <c r="F90" s="40"/>
      <c r="G90" s="40"/>
      <c r="H90" s="40"/>
      <c r="I90" s="40"/>
      <c r="J90" s="40"/>
      <c r="K90" s="40"/>
      <c r="L90" s="40"/>
      <c r="M90" s="4">
        <f t="shared" si="19"/>
        <v>0</v>
      </c>
      <c r="N90" s="37">
        <f t="shared" si="18"/>
        <v>0</v>
      </c>
      <c r="O90" s="27"/>
      <c r="P90" s="33"/>
      <c r="Q90" s="35">
        <f t="shared" si="20"/>
        <v>0</v>
      </c>
      <c r="S90" s="33"/>
      <c r="T90" s="36">
        <f t="shared" si="21"/>
        <v>0</v>
      </c>
      <c r="V90" s="5"/>
      <c r="W90" s="28">
        <f t="shared" si="22"/>
        <v>0</v>
      </c>
      <c r="X90" s="29" t="str">
        <f t="shared" si="17"/>
        <v>FAIL</v>
      </c>
    </row>
    <row r="91" spans="1:24" ht="18.75" customHeight="1" x14ac:dyDescent="0.25">
      <c r="A91" s="31"/>
      <c r="B91" s="31">
        <v>5853022076</v>
      </c>
      <c r="C91" s="48" t="s">
        <v>57</v>
      </c>
      <c r="D91" s="48" t="s">
        <v>58</v>
      </c>
      <c r="E91" s="40"/>
      <c r="F91" s="40"/>
      <c r="G91" s="40"/>
      <c r="H91" s="40"/>
      <c r="I91" s="40"/>
      <c r="J91" s="40"/>
      <c r="K91" s="40"/>
      <c r="L91" s="40"/>
      <c r="M91" s="4">
        <f t="shared" si="19"/>
        <v>0</v>
      </c>
      <c r="N91" s="37">
        <f t="shared" si="18"/>
        <v>0</v>
      </c>
      <c r="O91" s="27"/>
      <c r="P91" s="33"/>
      <c r="Q91" s="35">
        <f t="shared" si="20"/>
        <v>0</v>
      </c>
      <c r="S91" s="33"/>
      <c r="T91" s="36">
        <f t="shared" si="21"/>
        <v>0</v>
      </c>
      <c r="V91" s="5"/>
      <c r="W91" s="28">
        <f t="shared" si="22"/>
        <v>0</v>
      </c>
      <c r="X91" s="29" t="str">
        <f t="shared" si="17"/>
        <v>FAIL</v>
      </c>
    </row>
    <row r="92" spans="1:24" ht="18.75" customHeight="1" x14ac:dyDescent="0.25">
      <c r="A92" s="31"/>
      <c r="B92" s="31">
        <v>5853022084</v>
      </c>
      <c r="C92" s="48" t="s">
        <v>59</v>
      </c>
      <c r="D92" s="48" t="s">
        <v>60</v>
      </c>
      <c r="E92" s="40"/>
      <c r="F92" s="40"/>
      <c r="G92" s="40"/>
      <c r="H92" s="40"/>
      <c r="I92" s="40"/>
      <c r="J92" s="40"/>
      <c r="K92" s="40"/>
      <c r="L92" s="40"/>
      <c r="M92" s="4">
        <f t="shared" si="19"/>
        <v>0</v>
      </c>
      <c r="N92" s="37">
        <f t="shared" si="18"/>
        <v>0</v>
      </c>
      <c r="O92" s="27"/>
      <c r="P92" s="33"/>
      <c r="Q92" s="35">
        <f t="shared" si="20"/>
        <v>0</v>
      </c>
      <c r="S92" s="33"/>
      <c r="T92" s="36">
        <f t="shared" si="21"/>
        <v>0</v>
      </c>
      <c r="V92" s="5"/>
      <c r="W92" s="28">
        <f t="shared" si="22"/>
        <v>0</v>
      </c>
      <c r="X92" s="29" t="str">
        <f t="shared" ref="X92:X123" si="23">IF(W92&gt;=79.5,"A",IF(W92&gt;=74.5,"B+",IF(W92&gt;=69.5,"B",IF(W92&gt;=64.5,"C+",IF(W92&gt;=59.5,"C",IF(W92&gt;=54.5,"D+",IF(W92&gt;=44.5,"D",IF(W92&lt;44.5,"FAIL"))))))))</f>
        <v>FAIL</v>
      </c>
    </row>
    <row r="93" spans="1:24" ht="18.75" customHeight="1" x14ac:dyDescent="0.25">
      <c r="A93" s="31"/>
      <c r="B93" s="31">
        <v>5853022092</v>
      </c>
      <c r="C93" s="48" t="s">
        <v>61</v>
      </c>
      <c r="D93" s="48" t="s">
        <v>62</v>
      </c>
      <c r="E93" s="40"/>
      <c r="F93" s="40"/>
      <c r="G93" s="40"/>
      <c r="H93" s="40"/>
      <c r="I93" s="40"/>
      <c r="J93" s="40"/>
      <c r="K93" s="40"/>
      <c r="L93" s="40"/>
      <c r="M93" s="4">
        <f t="shared" si="19"/>
        <v>0</v>
      </c>
      <c r="N93" s="37">
        <f t="shared" si="18"/>
        <v>0</v>
      </c>
      <c r="O93" s="27"/>
      <c r="P93" s="33"/>
      <c r="Q93" s="35">
        <f t="shared" si="20"/>
        <v>0</v>
      </c>
      <c r="S93" s="33"/>
      <c r="T93" s="36">
        <f t="shared" si="21"/>
        <v>0</v>
      </c>
      <c r="V93" s="5"/>
      <c r="W93" s="28">
        <f t="shared" si="22"/>
        <v>0</v>
      </c>
      <c r="X93" s="29" t="str">
        <f t="shared" si="23"/>
        <v>FAIL</v>
      </c>
    </row>
    <row r="94" spans="1:24" ht="18.75" customHeight="1" x14ac:dyDescent="0.25">
      <c r="A94" s="31"/>
      <c r="B94" s="31">
        <v>5853022100</v>
      </c>
      <c r="C94" s="48" t="s">
        <v>73</v>
      </c>
      <c r="D94" s="49" t="s">
        <v>74</v>
      </c>
      <c r="E94" s="40"/>
      <c r="F94" s="40"/>
      <c r="G94" s="40"/>
      <c r="H94" s="40"/>
      <c r="I94" s="40"/>
      <c r="J94" s="40"/>
      <c r="K94" s="40"/>
      <c r="L94" s="40"/>
      <c r="M94" s="4">
        <f t="shared" si="19"/>
        <v>0</v>
      </c>
      <c r="N94" s="37">
        <f t="shared" si="18"/>
        <v>0</v>
      </c>
      <c r="O94" s="27"/>
      <c r="P94" s="33"/>
      <c r="Q94" s="35">
        <f t="shared" si="20"/>
        <v>0</v>
      </c>
      <c r="S94" s="33"/>
      <c r="T94" s="36">
        <f t="shared" si="21"/>
        <v>0</v>
      </c>
      <c r="V94" s="5"/>
      <c r="W94" s="28">
        <f t="shared" si="22"/>
        <v>0</v>
      </c>
      <c r="X94" s="29" t="str">
        <f t="shared" si="23"/>
        <v>FAIL</v>
      </c>
    </row>
    <row r="95" spans="1:24" ht="18.75" customHeight="1" x14ac:dyDescent="0.25">
      <c r="A95" s="31"/>
      <c r="B95" s="31">
        <v>5853022118</v>
      </c>
      <c r="C95" s="49" t="s">
        <v>63</v>
      </c>
      <c r="D95" s="49" t="s">
        <v>64</v>
      </c>
      <c r="E95" s="40"/>
      <c r="F95" s="40"/>
      <c r="G95" s="40"/>
      <c r="H95" s="40"/>
      <c r="I95" s="40"/>
      <c r="J95" s="40"/>
      <c r="K95" s="40"/>
      <c r="L95" s="40"/>
      <c r="M95" s="4">
        <f t="shared" si="19"/>
        <v>0</v>
      </c>
      <c r="N95" s="37">
        <f t="shared" si="18"/>
        <v>0</v>
      </c>
      <c r="O95" s="27"/>
      <c r="P95" s="33"/>
      <c r="Q95" s="35">
        <f t="shared" si="20"/>
        <v>0</v>
      </c>
      <c r="S95" s="33"/>
      <c r="T95" s="36">
        <f t="shared" si="21"/>
        <v>0</v>
      </c>
      <c r="V95" s="5"/>
      <c r="W95" s="28">
        <f t="shared" si="22"/>
        <v>0</v>
      </c>
      <c r="X95" s="29" t="str">
        <f t="shared" si="23"/>
        <v>FAIL</v>
      </c>
    </row>
    <row r="96" spans="1:24" ht="18.75" customHeight="1" x14ac:dyDescent="0.25">
      <c r="A96" s="31"/>
      <c r="B96" s="31">
        <v>5853022134</v>
      </c>
      <c r="C96" s="48" t="s">
        <v>65</v>
      </c>
      <c r="D96" s="48" t="s">
        <v>66</v>
      </c>
      <c r="E96" s="40"/>
      <c r="F96" s="40"/>
      <c r="G96" s="40"/>
      <c r="H96" s="40"/>
      <c r="I96" s="40"/>
      <c r="J96" s="40"/>
      <c r="K96" s="40"/>
      <c r="L96" s="40"/>
      <c r="M96" s="4">
        <f t="shared" si="19"/>
        <v>0</v>
      </c>
      <c r="N96" s="37">
        <f t="shared" si="18"/>
        <v>0</v>
      </c>
      <c r="O96" s="27"/>
      <c r="P96" s="33"/>
      <c r="Q96" s="35">
        <f t="shared" si="20"/>
        <v>0</v>
      </c>
      <c r="S96" s="33"/>
      <c r="T96" s="36">
        <f t="shared" si="21"/>
        <v>0</v>
      </c>
      <c r="V96" s="5"/>
      <c r="W96" s="28">
        <f t="shared" si="22"/>
        <v>0</v>
      </c>
      <c r="X96" s="29" t="str">
        <f t="shared" si="23"/>
        <v>FAIL</v>
      </c>
    </row>
    <row r="97" spans="1:24" ht="18.75" customHeight="1" x14ac:dyDescent="0.25">
      <c r="A97" s="31"/>
      <c r="B97" s="31">
        <v>5853022159</v>
      </c>
      <c r="C97" s="48" t="s">
        <v>67</v>
      </c>
      <c r="D97" s="48" t="s">
        <v>68</v>
      </c>
      <c r="E97" s="40"/>
      <c r="F97" s="40"/>
      <c r="G97" s="40"/>
      <c r="H97" s="40"/>
      <c r="I97" s="40"/>
      <c r="J97" s="40"/>
      <c r="K97" s="40"/>
      <c r="L97" s="40"/>
      <c r="M97" s="4">
        <f t="shared" si="19"/>
        <v>0</v>
      </c>
      <c r="N97" s="37">
        <f t="shared" si="18"/>
        <v>0</v>
      </c>
      <c r="O97" s="27"/>
      <c r="P97" s="33"/>
      <c r="Q97" s="35">
        <f t="shared" si="20"/>
        <v>0</v>
      </c>
      <c r="S97" s="33"/>
      <c r="T97" s="36">
        <f t="shared" si="21"/>
        <v>0</v>
      </c>
      <c r="V97" s="5"/>
      <c r="W97" s="28">
        <f t="shared" si="22"/>
        <v>0</v>
      </c>
      <c r="X97" s="29" t="str">
        <f t="shared" si="23"/>
        <v>FAIL</v>
      </c>
    </row>
    <row r="98" spans="1:24" ht="18.75" customHeight="1" x14ac:dyDescent="0.25">
      <c r="A98" s="31"/>
      <c r="B98" s="31">
        <v>5853022167</v>
      </c>
      <c r="C98" s="49" t="s">
        <v>69</v>
      </c>
      <c r="D98" s="49"/>
      <c r="E98" s="40"/>
      <c r="F98" s="40"/>
      <c r="G98" s="40"/>
      <c r="H98" s="40"/>
      <c r="I98" s="40"/>
      <c r="J98" s="40"/>
      <c r="K98" s="40"/>
      <c r="L98" s="40"/>
      <c r="M98" s="4">
        <f t="shared" si="19"/>
        <v>0</v>
      </c>
      <c r="N98" s="37">
        <f t="shared" si="18"/>
        <v>0</v>
      </c>
      <c r="O98" s="27"/>
      <c r="P98" s="33"/>
      <c r="Q98" s="35">
        <f t="shared" si="20"/>
        <v>0</v>
      </c>
      <c r="S98" s="33"/>
      <c r="T98" s="36">
        <f t="shared" si="21"/>
        <v>0</v>
      </c>
      <c r="V98" s="5"/>
      <c r="W98" s="28">
        <f t="shared" si="22"/>
        <v>0</v>
      </c>
      <c r="X98" s="29" t="str">
        <f t="shared" si="23"/>
        <v>FAIL</v>
      </c>
    </row>
    <row r="99" spans="1:24" ht="18.75" customHeight="1" x14ac:dyDescent="0.25">
      <c r="A99" s="31"/>
      <c r="B99" s="31">
        <v>5853022175</v>
      </c>
      <c r="C99" s="48" t="s">
        <v>70</v>
      </c>
      <c r="D99" s="48" t="s">
        <v>231</v>
      </c>
      <c r="E99" s="40"/>
      <c r="F99" s="40"/>
      <c r="G99" s="40"/>
      <c r="H99" s="40"/>
      <c r="I99" s="40"/>
      <c r="J99" s="40"/>
      <c r="K99" s="40"/>
      <c r="L99" s="40"/>
      <c r="M99" s="4">
        <f t="shared" si="19"/>
        <v>0</v>
      </c>
      <c r="N99" s="37">
        <f t="shared" si="18"/>
        <v>0</v>
      </c>
      <c r="O99" s="27"/>
      <c r="P99" s="33"/>
      <c r="Q99" s="35">
        <f t="shared" si="20"/>
        <v>0</v>
      </c>
      <c r="S99" s="33"/>
      <c r="T99" s="36">
        <f t="shared" si="21"/>
        <v>0</v>
      </c>
      <c r="V99" s="5"/>
      <c r="W99" s="28">
        <f t="shared" si="22"/>
        <v>0</v>
      </c>
      <c r="X99" s="29" t="str">
        <f t="shared" si="23"/>
        <v>FAIL</v>
      </c>
    </row>
    <row r="100" spans="1:24" ht="18.75" customHeight="1" x14ac:dyDescent="0.25">
      <c r="A100" s="31"/>
      <c r="B100" s="31">
        <v>5853022183</v>
      </c>
      <c r="C100" s="48" t="s">
        <v>80</v>
      </c>
      <c r="D100" s="48"/>
      <c r="E100" s="40"/>
      <c r="F100" s="40"/>
      <c r="G100" s="40"/>
      <c r="H100" s="40"/>
      <c r="I100" s="40"/>
      <c r="J100" s="40"/>
      <c r="K100" s="40"/>
      <c r="L100" s="40"/>
      <c r="M100" s="4">
        <f t="shared" si="19"/>
        <v>0</v>
      </c>
      <c r="N100" s="37">
        <f t="shared" si="18"/>
        <v>0</v>
      </c>
      <c r="O100" s="27"/>
      <c r="P100" s="33"/>
      <c r="Q100" s="35">
        <f t="shared" si="20"/>
        <v>0</v>
      </c>
      <c r="S100" s="33"/>
      <c r="T100" s="36">
        <f t="shared" si="21"/>
        <v>0</v>
      </c>
      <c r="V100" s="5"/>
      <c r="W100" s="28">
        <f t="shared" si="22"/>
        <v>0</v>
      </c>
      <c r="X100" s="29" t="str">
        <f t="shared" si="23"/>
        <v>FAIL</v>
      </c>
    </row>
    <row r="101" spans="1:24" ht="18.75" customHeight="1" x14ac:dyDescent="0.25">
      <c r="A101" s="31"/>
      <c r="B101" s="31">
        <v>5853022191</v>
      </c>
      <c r="C101" s="48" t="s">
        <v>71</v>
      </c>
      <c r="D101" s="48" t="s">
        <v>72</v>
      </c>
      <c r="E101" s="40"/>
      <c r="F101" s="40"/>
      <c r="G101" s="40"/>
      <c r="H101" s="40"/>
      <c r="I101" s="40"/>
      <c r="J101" s="40"/>
      <c r="K101" s="40"/>
      <c r="L101" s="40"/>
      <c r="M101" s="4">
        <f t="shared" si="19"/>
        <v>0</v>
      </c>
      <c r="N101" s="37">
        <f t="shared" ref="N101:N132" si="24">M101/8*20</f>
        <v>0</v>
      </c>
      <c r="O101" s="27"/>
      <c r="P101" s="33"/>
      <c r="Q101" s="35">
        <f t="shared" si="20"/>
        <v>0</v>
      </c>
      <c r="S101" s="33"/>
      <c r="T101" s="36">
        <f t="shared" si="21"/>
        <v>0</v>
      </c>
      <c r="V101" s="5"/>
      <c r="W101" s="28">
        <f t="shared" si="22"/>
        <v>0</v>
      </c>
      <c r="X101" s="29" t="str">
        <f t="shared" si="23"/>
        <v>FAIL</v>
      </c>
    </row>
    <row r="102" spans="1:24" ht="18.75" customHeight="1" x14ac:dyDescent="0.25">
      <c r="A102" s="31"/>
      <c r="B102" s="31">
        <v>5853500089</v>
      </c>
      <c r="C102" s="31" t="s">
        <v>232</v>
      </c>
      <c r="D102" s="31" t="s">
        <v>233</v>
      </c>
      <c r="E102" s="6">
        <v>0</v>
      </c>
      <c r="F102" s="6">
        <v>0</v>
      </c>
      <c r="G102" s="6">
        <v>1</v>
      </c>
      <c r="H102" s="6">
        <v>1</v>
      </c>
      <c r="I102" s="6">
        <v>1</v>
      </c>
      <c r="J102" s="6">
        <v>0</v>
      </c>
      <c r="K102" s="6">
        <v>1</v>
      </c>
      <c r="L102" s="6"/>
      <c r="M102" s="4">
        <f t="shared" si="19"/>
        <v>4</v>
      </c>
      <c r="N102" s="37">
        <f t="shared" si="24"/>
        <v>10</v>
      </c>
      <c r="O102" s="27"/>
      <c r="P102" s="33">
        <v>0</v>
      </c>
      <c r="Q102" s="35">
        <f t="shared" si="20"/>
        <v>0</v>
      </c>
      <c r="S102" s="33">
        <v>0</v>
      </c>
      <c r="T102" s="36">
        <f t="shared" si="21"/>
        <v>0</v>
      </c>
      <c r="V102" s="5"/>
      <c r="W102" s="28">
        <f t="shared" si="22"/>
        <v>10</v>
      </c>
      <c r="X102" s="29" t="str">
        <f t="shared" si="23"/>
        <v>FAIL</v>
      </c>
    </row>
    <row r="103" spans="1:24" ht="18.75" customHeight="1" x14ac:dyDescent="0.25">
      <c r="A103" s="31"/>
      <c r="B103" s="31">
        <v>5853500154</v>
      </c>
      <c r="C103" s="31" t="s">
        <v>234</v>
      </c>
      <c r="D103" s="31" t="s">
        <v>235</v>
      </c>
      <c r="E103" s="6">
        <v>0</v>
      </c>
      <c r="F103" s="6">
        <v>0</v>
      </c>
      <c r="G103" s="6">
        <v>1</v>
      </c>
      <c r="H103" s="6">
        <v>1</v>
      </c>
      <c r="I103" s="6">
        <v>1</v>
      </c>
      <c r="J103" s="6">
        <v>0</v>
      </c>
      <c r="K103" s="6">
        <v>1</v>
      </c>
      <c r="L103" s="6"/>
      <c r="M103" s="4">
        <f t="shared" si="19"/>
        <v>4</v>
      </c>
      <c r="N103" s="37">
        <f t="shared" si="24"/>
        <v>10</v>
      </c>
      <c r="O103" s="27"/>
      <c r="P103" s="33">
        <v>0</v>
      </c>
      <c r="Q103" s="35">
        <f t="shared" si="20"/>
        <v>0</v>
      </c>
      <c r="S103" s="33">
        <v>0</v>
      </c>
      <c r="T103" s="36">
        <f t="shared" si="21"/>
        <v>0</v>
      </c>
      <c r="V103" s="5"/>
      <c r="W103" s="28">
        <f t="shared" si="22"/>
        <v>10</v>
      </c>
      <c r="X103" s="29" t="str">
        <f t="shared" si="23"/>
        <v>FAIL</v>
      </c>
    </row>
    <row r="104" spans="1:24" ht="18.75" customHeight="1" x14ac:dyDescent="0.25">
      <c r="A104" s="31" t="s">
        <v>26</v>
      </c>
      <c r="B104" s="31">
        <v>5853500188</v>
      </c>
      <c r="C104" s="31" t="s">
        <v>236</v>
      </c>
      <c r="D104" s="31" t="s">
        <v>237</v>
      </c>
      <c r="E104" s="6">
        <v>0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0</v>
      </c>
      <c r="L104" s="6">
        <v>1</v>
      </c>
      <c r="M104" s="4">
        <f t="shared" si="19"/>
        <v>6</v>
      </c>
      <c r="N104" s="37">
        <f t="shared" si="24"/>
        <v>15</v>
      </c>
      <c r="O104" s="27"/>
      <c r="P104" s="33">
        <v>14.5</v>
      </c>
      <c r="Q104" s="35">
        <f t="shared" si="20"/>
        <v>14.5</v>
      </c>
      <c r="S104" s="33">
        <v>15</v>
      </c>
      <c r="T104" s="36">
        <f t="shared" si="21"/>
        <v>22.5</v>
      </c>
      <c r="V104" s="5"/>
      <c r="W104" s="28">
        <f t="shared" si="22"/>
        <v>52</v>
      </c>
      <c r="X104" s="29" t="str">
        <f t="shared" si="23"/>
        <v>D</v>
      </c>
    </row>
    <row r="105" spans="1:24" ht="18.75" customHeight="1" x14ac:dyDescent="0.25">
      <c r="A105" s="31" t="s">
        <v>249</v>
      </c>
      <c r="B105" s="31">
        <v>5953000188</v>
      </c>
      <c r="C105" s="31" t="s">
        <v>238</v>
      </c>
      <c r="D105" s="31"/>
      <c r="E105" s="6">
        <v>1</v>
      </c>
      <c r="F105" s="6">
        <v>0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4">
        <f t="shared" si="19"/>
        <v>7</v>
      </c>
      <c r="N105" s="37">
        <f t="shared" si="24"/>
        <v>17.5</v>
      </c>
      <c r="O105" s="27"/>
      <c r="P105" s="33">
        <v>14.5</v>
      </c>
      <c r="Q105" s="35">
        <f t="shared" si="20"/>
        <v>14.5</v>
      </c>
      <c r="S105" s="33">
        <v>28</v>
      </c>
      <c r="T105" s="36">
        <f t="shared" si="21"/>
        <v>42</v>
      </c>
      <c r="V105" s="5"/>
      <c r="W105" s="28">
        <f t="shared" si="22"/>
        <v>74</v>
      </c>
      <c r="X105" s="29" t="str">
        <f t="shared" si="23"/>
        <v>B</v>
      </c>
    </row>
    <row r="106" spans="1:24" ht="18.75" customHeight="1" x14ac:dyDescent="0.25">
      <c r="A106" s="31" t="s">
        <v>244</v>
      </c>
      <c r="B106" s="31">
        <v>5953000550</v>
      </c>
      <c r="C106" s="31" t="s">
        <v>239</v>
      </c>
      <c r="D106" s="31" t="s">
        <v>240</v>
      </c>
      <c r="E106" s="6">
        <v>1</v>
      </c>
      <c r="F106" s="6">
        <v>1</v>
      </c>
      <c r="G106" s="6">
        <v>1</v>
      </c>
      <c r="H106" s="6">
        <v>0</v>
      </c>
      <c r="I106" s="6">
        <v>1</v>
      </c>
      <c r="J106" s="6">
        <v>0</v>
      </c>
      <c r="K106" s="6">
        <v>1</v>
      </c>
      <c r="L106" s="6">
        <v>1</v>
      </c>
      <c r="M106" s="4">
        <f t="shared" si="19"/>
        <v>6</v>
      </c>
      <c r="N106" s="37">
        <f t="shared" si="24"/>
        <v>15</v>
      </c>
      <c r="O106" s="27"/>
      <c r="P106" s="33">
        <v>13</v>
      </c>
      <c r="Q106" s="35">
        <f t="shared" si="20"/>
        <v>13</v>
      </c>
      <c r="S106" s="33">
        <v>27</v>
      </c>
      <c r="T106" s="36">
        <f t="shared" si="21"/>
        <v>40.5</v>
      </c>
      <c r="V106" s="5"/>
      <c r="W106" s="28">
        <f t="shared" si="22"/>
        <v>68.5</v>
      </c>
      <c r="X106" s="29" t="str">
        <f t="shared" si="23"/>
        <v>C+</v>
      </c>
    </row>
    <row r="107" spans="1:24" ht="18.75" customHeight="1" x14ac:dyDescent="0.25">
      <c r="A107" s="31" t="s">
        <v>247</v>
      </c>
      <c r="B107" s="31" t="s">
        <v>77</v>
      </c>
      <c r="C107" s="31" t="s">
        <v>248</v>
      </c>
      <c r="D107" s="31" t="s">
        <v>58</v>
      </c>
      <c r="E107" s="6">
        <v>0</v>
      </c>
      <c r="F107" s="6">
        <v>1</v>
      </c>
      <c r="G107" s="6">
        <v>1</v>
      </c>
      <c r="H107" s="6">
        <v>1</v>
      </c>
      <c r="I107" s="6">
        <v>0</v>
      </c>
      <c r="J107" s="6">
        <v>1</v>
      </c>
      <c r="K107" s="6">
        <v>1</v>
      </c>
      <c r="L107" s="6">
        <v>0</v>
      </c>
      <c r="M107" s="4">
        <f t="shared" si="19"/>
        <v>5</v>
      </c>
      <c r="N107" s="37">
        <f t="shared" si="24"/>
        <v>12.5</v>
      </c>
      <c r="O107" s="27"/>
      <c r="P107" s="33">
        <v>12</v>
      </c>
      <c r="Q107" s="35">
        <f t="shared" si="20"/>
        <v>12</v>
      </c>
      <c r="S107" s="33">
        <v>0</v>
      </c>
      <c r="T107" s="36">
        <f t="shared" si="21"/>
        <v>0</v>
      </c>
      <c r="V107" s="5"/>
      <c r="W107" s="28">
        <f t="shared" si="22"/>
        <v>24.5</v>
      </c>
      <c r="X107" s="29" t="str">
        <f t="shared" si="23"/>
        <v>FAIL</v>
      </c>
    </row>
    <row r="108" spans="1:24" ht="18.75" customHeight="1" x14ac:dyDescent="0.25">
      <c r="A108" s="31"/>
      <c r="B108" s="31" t="s">
        <v>77</v>
      </c>
      <c r="C108" s="48" t="s">
        <v>78</v>
      </c>
      <c r="D108" s="48" t="s">
        <v>79</v>
      </c>
      <c r="E108" s="40"/>
      <c r="F108" s="40"/>
      <c r="G108" s="40"/>
      <c r="H108" s="40"/>
      <c r="I108" s="40"/>
      <c r="J108" s="40"/>
      <c r="K108" s="40"/>
      <c r="L108" s="40"/>
      <c r="M108" s="4">
        <f t="shared" si="19"/>
        <v>0</v>
      </c>
      <c r="N108" s="37">
        <f t="shared" si="24"/>
        <v>0</v>
      </c>
      <c r="O108" s="27"/>
      <c r="P108" s="33"/>
      <c r="Q108" s="35">
        <f t="shared" si="20"/>
        <v>0</v>
      </c>
      <c r="S108" s="33"/>
      <c r="T108" s="36">
        <f t="shared" si="21"/>
        <v>0</v>
      </c>
      <c r="V108" s="5"/>
      <c r="W108" s="28">
        <f t="shared" si="22"/>
        <v>0</v>
      </c>
      <c r="X108" s="29" t="str">
        <f t="shared" si="23"/>
        <v>FAIL</v>
      </c>
    </row>
    <row r="109" spans="1:24" ht="18.75" customHeight="1" x14ac:dyDescent="0.25">
      <c r="A109" s="31"/>
      <c r="B109" s="31" t="s">
        <v>77</v>
      </c>
      <c r="C109" s="48" t="s">
        <v>75</v>
      </c>
      <c r="D109" s="48" t="s">
        <v>76</v>
      </c>
      <c r="E109" s="40"/>
      <c r="F109" s="40"/>
      <c r="G109" s="40"/>
      <c r="H109" s="40"/>
      <c r="I109" s="40"/>
      <c r="J109" s="40"/>
      <c r="K109" s="40"/>
      <c r="L109" s="40"/>
      <c r="M109" s="4">
        <f t="shared" si="19"/>
        <v>0</v>
      </c>
      <c r="N109" s="37">
        <f>M109/9*20</f>
        <v>0</v>
      </c>
      <c r="O109" s="27"/>
      <c r="P109" s="33"/>
      <c r="Q109" s="35">
        <f t="shared" si="20"/>
        <v>0</v>
      </c>
      <c r="S109" s="33"/>
      <c r="T109" s="36">
        <f t="shared" si="21"/>
        <v>0</v>
      </c>
      <c r="V109" s="5"/>
      <c r="W109" s="28">
        <f t="shared" si="22"/>
        <v>0</v>
      </c>
      <c r="X109" s="29" t="str">
        <f t="shared" si="23"/>
        <v>FAIL</v>
      </c>
    </row>
    <row r="111" spans="1:24" x14ac:dyDescent="0.25">
      <c r="A111" s="52" t="s">
        <v>28</v>
      </c>
      <c r="B111" s="52"/>
      <c r="C111" s="52"/>
      <c r="D111" s="52"/>
    </row>
  </sheetData>
  <sortState ref="A5:AK109">
    <sortCondition ref="B5:B109"/>
  </sortState>
  <mergeCells count="3">
    <mergeCell ref="W2:X2"/>
    <mergeCell ref="A111:D111"/>
    <mergeCell ref="S2:T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9" workbookViewId="0">
      <selection activeCell="E31" sqref="E31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54" t="s">
        <v>19</v>
      </c>
      <c r="O14" s="55"/>
    </row>
    <row r="15" spans="2:15" x14ac:dyDescent="0.25">
      <c r="B15" s="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/>
      <c r="O15" s="2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9" t="s">
        <v>18</v>
      </c>
      <c r="O16" s="20">
        <f>COUNTIF(Scores!X5:X108,"A")</f>
        <v>10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9" t="s">
        <v>17</v>
      </c>
      <c r="O17" s="20">
        <f>COUNTIF(Scores!X5:X108,"B+")</f>
        <v>4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9" t="s">
        <v>12</v>
      </c>
      <c r="O18" s="20">
        <f>COUNTIF(Scores!X5:X108,"B")</f>
        <v>14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9" t="s">
        <v>13</v>
      </c>
      <c r="O19" s="20">
        <f>COUNTIF(Scores!X5:X108,"C+")</f>
        <v>11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9" t="s">
        <v>14</v>
      </c>
      <c r="O20" s="20">
        <f>COUNTIF(Scores!X5:X108,"C")</f>
        <v>12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9" t="s">
        <v>15</v>
      </c>
      <c r="O21" s="20">
        <f>COUNTIF(Scores!X5:X108,"D+")</f>
        <v>8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19" t="s">
        <v>26</v>
      </c>
      <c r="O22" s="20">
        <f>COUNTIF(Scores!X5:X108,"D")</f>
        <v>10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9" t="s">
        <v>16</v>
      </c>
      <c r="O23" s="20">
        <f>COUNTIF(Scores!X5:X108,"FAIL")</f>
        <v>35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1" t="s">
        <v>20</v>
      </c>
      <c r="O24" s="22">
        <f>COUNTIF(Scores!X5:X108,"I")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57" t="s">
        <v>25</v>
      </c>
      <c r="C31" s="58"/>
      <c r="D31" s="59"/>
      <c r="E31" s="18" t="s">
        <v>30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6" t="s">
        <v>24</v>
      </c>
      <c r="C32" s="56"/>
      <c r="D32" s="56"/>
      <c r="E32" s="23">
        <f>AVERAGE(Scores!W5:W108)</f>
        <v>45.315533980582522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4" t="s">
        <v>23</v>
      </c>
      <c r="C33" s="24"/>
      <c r="D33" s="24"/>
      <c r="E33" s="24"/>
      <c r="F33" s="24"/>
      <c r="G33" s="24"/>
      <c r="H33" s="2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2016-12-08T12:34:41Z</dcterms:modified>
</cp:coreProperties>
</file>