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 Game\Desktop\"/>
    </mc:Choice>
  </mc:AlternateContent>
  <bookViews>
    <workbookView xWindow="0" yWindow="0" windowWidth="15480" windowHeight="9735"/>
  </bookViews>
  <sheets>
    <sheet name="Scores" sheetId="1" r:id="rId1"/>
    <sheet name="Results Summary" sheetId="2" r:id="rId2"/>
  </sheets>
  <definedNames>
    <definedName name="_xlnm._FilterDatabase" localSheetId="0" hidden="1">Scores!$A$5:$Z$13</definedName>
  </definedNames>
  <calcPr calcId="152511"/>
</workbook>
</file>

<file path=xl/calcChain.xml><?xml version="1.0" encoding="utf-8"?>
<calcChain xmlns="http://schemas.openxmlformats.org/spreadsheetml/2006/main">
  <c r="E29" i="2" l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5" i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5" i="1"/>
  <c r="O51" i="1" l="1"/>
  <c r="P51" i="1" s="1"/>
  <c r="O28" i="1"/>
  <c r="P28" i="1" s="1"/>
  <c r="O29" i="1"/>
  <c r="P29" i="1" s="1"/>
  <c r="O64" i="1"/>
  <c r="P64" i="1" s="1"/>
  <c r="O52" i="1"/>
  <c r="P52" i="1" s="1"/>
  <c r="O10" i="1"/>
  <c r="P10" i="1" s="1"/>
  <c r="O53" i="1"/>
  <c r="P53" i="1" s="1"/>
  <c r="O54" i="1"/>
  <c r="P54" i="1" s="1"/>
  <c r="O55" i="1"/>
  <c r="P55" i="1" s="1"/>
  <c r="O11" i="1"/>
  <c r="P11" i="1" s="1"/>
  <c r="O12" i="1"/>
  <c r="P12" i="1" s="1"/>
  <c r="O5" i="1"/>
  <c r="P5" i="1" s="1"/>
  <c r="X5" i="1" s="1"/>
  <c r="O13" i="1"/>
  <c r="P13" i="1" s="1"/>
  <c r="O22" i="1"/>
  <c r="P22" i="1" s="1"/>
  <c r="O6" i="1"/>
  <c r="P6" i="1" s="1"/>
  <c r="O75" i="1"/>
  <c r="P75" i="1" s="1"/>
  <c r="O30" i="1"/>
  <c r="P30" i="1" s="1"/>
  <c r="O65" i="1"/>
  <c r="P65" i="1" s="1"/>
  <c r="O14" i="1"/>
  <c r="P14" i="1" s="1"/>
  <c r="O15" i="1"/>
  <c r="P15" i="1" s="1"/>
  <c r="O23" i="1"/>
  <c r="P23" i="1" s="1"/>
  <c r="O58" i="1"/>
  <c r="P58" i="1" s="1"/>
  <c r="O59" i="1"/>
  <c r="P59" i="1" s="1"/>
  <c r="O60" i="1"/>
  <c r="P60" i="1" s="1"/>
  <c r="O47" i="1"/>
  <c r="P47" i="1" s="1"/>
  <c r="O61" i="1"/>
  <c r="P61" i="1" s="1"/>
  <c r="O76" i="1"/>
  <c r="P76" i="1" s="1"/>
  <c r="O43" i="1"/>
  <c r="P43" i="1" s="1"/>
  <c r="O77" i="1"/>
  <c r="P77" i="1" s="1"/>
  <c r="O44" i="1"/>
  <c r="P44" i="1" s="1"/>
  <c r="O78" i="1"/>
  <c r="P78" i="1" s="1"/>
  <c r="O62" i="1"/>
  <c r="P62" i="1" s="1"/>
  <c r="O45" i="1"/>
  <c r="P45" i="1" s="1"/>
  <c r="O46" i="1"/>
  <c r="P46" i="1" s="1"/>
  <c r="O24" i="1"/>
  <c r="P24" i="1" s="1"/>
  <c r="O63" i="1"/>
  <c r="P63" i="1" s="1"/>
  <c r="O73" i="1"/>
  <c r="P73" i="1" s="1"/>
  <c r="O74" i="1"/>
  <c r="P74" i="1" s="1"/>
  <c r="O31" i="1"/>
  <c r="P31" i="1" s="1"/>
  <c r="O32" i="1"/>
  <c r="P32" i="1" s="1"/>
  <c r="O33" i="1"/>
  <c r="P33" i="1" s="1"/>
  <c r="O34" i="1"/>
  <c r="P34" i="1" s="1"/>
  <c r="O35" i="1"/>
  <c r="P35" i="1" s="1"/>
  <c r="O38" i="1"/>
  <c r="P38" i="1" s="1"/>
  <c r="O36" i="1"/>
  <c r="P36" i="1" s="1"/>
  <c r="O37" i="1"/>
  <c r="P37" i="1" s="1"/>
  <c r="O39" i="1"/>
  <c r="P39" i="1" s="1"/>
  <c r="O40" i="1"/>
  <c r="P40" i="1" s="1"/>
  <c r="O41" i="1"/>
  <c r="P41" i="1" s="1"/>
  <c r="O25" i="1"/>
  <c r="P25" i="1" s="1"/>
  <c r="O48" i="1"/>
  <c r="P48" i="1" s="1"/>
  <c r="X48" i="1" s="1"/>
  <c r="O66" i="1"/>
  <c r="P66" i="1" s="1"/>
  <c r="O56" i="1"/>
  <c r="P56" i="1" s="1"/>
  <c r="O57" i="1"/>
  <c r="P57" i="1" s="1"/>
  <c r="O42" i="1"/>
  <c r="P42" i="1" s="1"/>
  <c r="O79" i="1"/>
  <c r="P79" i="1" s="1"/>
  <c r="X79" i="1" s="1"/>
  <c r="Y79" i="1" s="1"/>
  <c r="O7" i="1"/>
  <c r="P7" i="1" s="1"/>
  <c r="O70" i="1"/>
  <c r="P70" i="1" s="1"/>
  <c r="O71" i="1"/>
  <c r="P71" i="1" s="1"/>
  <c r="O18" i="1"/>
  <c r="P18" i="1" s="1"/>
  <c r="O72" i="1"/>
  <c r="P72" i="1" s="1"/>
  <c r="O16" i="1"/>
  <c r="P16" i="1" s="1"/>
  <c r="O67" i="1"/>
  <c r="P67" i="1" s="1"/>
  <c r="O8" i="1"/>
  <c r="P8" i="1" s="1"/>
  <c r="O9" i="1"/>
  <c r="P9" i="1" s="1"/>
  <c r="O68" i="1"/>
  <c r="P68" i="1" s="1"/>
  <c r="O69" i="1"/>
  <c r="P69" i="1" s="1"/>
  <c r="O26" i="1"/>
  <c r="P26" i="1" s="1"/>
  <c r="O49" i="1"/>
  <c r="P49" i="1" s="1"/>
  <c r="O50" i="1"/>
  <c r="P50" i="1" s="1"/>
  <c r="O17" i="1"/>
  <c r="P17" i="1" s="1"/>
  <c r="O19" i="1"/>
  <c r="P19" i="1" s="1"/>
  <c r="O20" i="1"/>
  <c r="P20" i="1" s="1"/>
  <c r="O80" i="1"/>
  <c r="P80" i="1" s="1"/>
  <c r="O21" i="1"/>
  <c r="P21" i="1" s="1"/>
  <c r="X21" i="1" s="1"/>
  <c r="Y21" i="1" s="1"/>
  <c r="X64" i="1" l="1"/>
  <c r="Y64" i="1" s="1"/>
  <c r="X31" i="1"/>
  <c r="Y31" i="1" s="1"/>
  <c r="X30" i="1"/>
  <c r="X43" i="1"/>
  <c r="X63" i="1"/>
  <c r="X37" i="1"/>
  <c r="Y37" i="1" s="1"/>
  <c r="X55" i="1"/>
  <c r="X44" i="1"/>
  <c r="X75" i="1"/>
  <c r="Y75" i="1" s="1"/>
  <c r="X78" i="1"/>
  <c r="X76" i="1"/>
  <c r="X77" i="1"/>
  <c r="Y77" i="1" s="1"/>
  <c r="X73" i="1"/>
  <c r="Y73" i="1" s="1"/>
  <c r="X74" i="1"/>
  <c r="Y74" i="1" s="1"/>
  <c r="X66" i="1"/>
  <c r="X65" i="1"/>
  <c r="Y65" i="1" s="1"/>
  <c r="X62" i="1"/>
  <c r="Y62" i="1" s="1"/>
  <c r="X60" i="1"/>
  <c r="Y60" i="1" s="1"/>
  <c r="X59" i="1"/>
  <c r="X61" i="1"/>
  <c r="Y61" i="1" s="1"/>
  <c r="X58" i="1"/>
  <c r="X57" i="1"/>
  <c r="Y57" i="1" s="1"/>
  <c r="X51" i="1"/>
  <c r="X52" i="1"/>
  <c r="X53" i="1"/>
  <c r="Y53" i="1" s="1"/>
  <c r="X56" i="1"/>
  <c r="Y56" i="1" s="1"/>
  <c r="X54" i="1"/>
  <c r="X47" i="1"/>
  <c r="X45" i="1"/>
  <c r="X46" i="1"/>
  <c r="Y46" i="1" s="1"/>
  <c r="X38" i="1"/>
  <c r="X42" i="1"/>
  <c r="Y42" i="1" s="1"/>
  <c r="X40" i="1"/>
  <c r="Y40" i="1" s="1"/>
  <c r="X41" i="1"/>
  <c r="Y41" i="1" s="1"/>
  <c r="X39" i="1"/>
  <c r="X36" i="1"/>
  <c r="X33" i="1"/>
  <c r="X35" i="1"/>
  <c r="Y35" i="1" s="1"/>
  <c r="X34" i="1"/>
  <c r="X32" i="1"/>
  <c r="X29" i="1"/>
  <c r="Y29" i="1" s="1"/>
  <c r="X28" i="1"/>
  <c r="Y28" i="1" s="1"/>
  <c r="X25" i="1"/>
  <c r="X23" i="1"/>
  <c r="Y23" i="1" s="1"/>
  <c r="X24" i="1"/>
  <c r="Y24" i="1" s="1"/>
  <c r="X22" i="1"/>
  <c r="Y22" i="1" s="1"/>
  <c r="X18" i="1"/>
  <c r="X20" i="1"/>
  <c r="X19" i="1"/>
  <c r="Y19" i="1" s="1"/>
  <c r="X12" i="1"/>
  <c r="Y12" i="1" s="1"/>
  <c r="X10" i="1"/>
  <c r="X14" i="1"/>
  <c r="Y14" i="1" s="1"/>
  <c r="X13" i="1"/>
  <c r="Y13" i="1" s="1"/>
  <c r="X11" i="1"/>
  <c r="Y11" i="1" s="1"/>
  <c r="X15" i="1"/>
  <c r="X6" i="1"/>
  <c r="Y6" i="1" s="1"/>
  <c r="X7" i="1"/>
  <c r="X80" i="1"/>
  <c r="Y80" i="1" s="1"/>
  <c r="X17" i="1"/>
  <c r="X50" i="1"/>
  <c r="Y50" i="1" s="1"/>
  <c r="X49" i="1"/>
  <c r="Y49" i="1" s="1"/>
  <c r="X26" i="1"/>
  <c r="Y26" i="1" s="1"/>
  <c r="X69" i="1"/>
  <c r="X68" i="1"/>
  <c r="Y68" i="1" s="1"/>
  <c r="X9" i="1"/>
  <c r="X8" i="1"/>
  <c r="Y8" i="1" s="1"/>
  <c r="X67" i="1"/>
  <c r="X16" i="1"/>
  <c r="Y16" i="1" s="1"/>
  <c r="X72" i="1"/>
  <c r="Y72" i="1" s="1"/>
  <c r="X71" i="1"/>
  <c r="Y71" i="1" s="1"/>
  <c r="X70" i="1"/>
  <c r="Y70" i="1" s="1"/>
  <c r="Y18" i="1"/>
  <c r="Y7" i="1"/>
  <c r="Y39" i="1"/>
  <c r="Y36" i="1"/>
  <c r="Y33" i="1"/>
  <c r="Y45" i="1"/>
  <c r="Y78" i="1"/>
  <c r="Y76" i="1"/>
  <c r="Y47" i="1"/>
  <c r="Y59" i="1"/>
  <c r="Y30" i="1"/>
  <c r="Y55" i="1"/>
  <c r="Y52" i="1"/>
  <c r="Y51" i="1"/>
  <c r="Y20" i="1"/>
  <c r="Y17" i="1"/>
  <c r="Y69" i="1"/>
  <c r="Y9" i="1"/>
  <c r="Y67" i="1"/>
  <c r="Y66" i="1"/>
  <c r="Y25" i="1"/>
  <c r="Y38" i="1"/>
  <c r="Y34" i="1"/>
  <c r="Y32" i="1"/>
  <c r="Y63" i="1"/>
  <c r="Y44" i="1"/>
  <c r="Y43" i="1"/>
  <c r="Y58" i="1"/>
  <c r="Y15" i="1"/>
  <c r="Y5" i="1"/>
  <c r="Y54" i="1"/>
  <c r="Y10" i="1"/>
  <c r="O27" i="1"/>
  <c r="P27" i="1" s="1"/>
  <c r="X27" i="1" l="1"/>
  <c r="Y27" i="1" s="1"/>
  <c r="N20" i="2" s="1"/>
  <c r="N23" i="2" l="1"/>
  <c r="N18" i="2"/>
  <c r="N21" i="2"/>
  <c r="N22" i="2"/>
  <c r="N19" i="2"/>
  <c r="N24" i="2"/>
  <c r="N17" i="2"/>
  <c r="N16" i="2"/>
  <c r="E30" i="2"/>
</calcChain>
</file>

<file path=xl/sharedStrings.xml><?xml version="1.0" encoding="utf-8"?>
<sst xmlns="http://schemas.openxmlformats.org/spreadsheetml/2006/main" count="200" uniqueCount="198">
  <si>
    <t>No.</t>
  </si>
  <si>
    <t>Group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</si>
  <si>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</si>
  <si>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</si>
  <si>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</si>
  <si>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</si>
  <si>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</si>
  <si>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</si>
  <si>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</si>
  <si>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</si>
  <si>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</si>
  <si>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</si>
  <si>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</si>
  <si>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</si>
  <si>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</si>
  <si>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</si>
  <si>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</si>
  <si>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</si>
  <si>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</si>
  <si>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</si>
  <si>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</si>
  <si>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</si>
  <si>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</si>
  <si>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</si>
  <si>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</si>
  <si>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</si>
  <si>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</si>
  <si>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</si>
  <si>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</si>
  <si>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 xml:space="preserve">  %</t>
  </si>
  <si>
    <t>D</t>
  </si>
  <si>
    <t>ID Number</t>
  </si>
  <si>
    <t>Score</t>
  </si>
  <si>
    <t>/20</t>
  </si>
  <si>
    <t>ID</t>
  </si>
  <si>
    <t>Score out of 20</t>
  </si>
  <si>
    <t>L7</t>
  </si>
  <si>
    <t>L8</t>
  </si>
  <si>
    <t>/10</t>
  </si>
  <si>
    <t>/30</t>
  </si>
  <si>
    <t>Presentation</t>
  </si>
  <si>
    <t>/25</t>
  </si>
  <si>
    <t>PANNAWAT</t>
  </si>
  <si>
    <t>YAPRAJAN</t>
  </si>
  <si>
    <t>CHAYADA</t>
  </si>
  <si>
    <t>CHANTAWAT</t>
  </si>
  <si>
    <t>OLIVIA</t>
  </si>
  <si>
    <t>JACKSON</t>
  </si>
  <si>
    <t>PANNITA</t>
  </si>
  <si>
    <t>DECHACHEPSAKORN</t>
  </si>
  <si>
    <t>NATTARINEE</t>
  </si>
  <si>
    <t>MADNURAKS</t>
  </si>
  <si>
    <t>AKKAN</t>
  </si>
  <si>
    <t>KERDCHUAY</t>
  </si>
  <si>
    <t>IZMAH</t>
  </si>
  <si>
    <t>MATANG</t>
  </si>
  <si>
    <t>KLONGKLAW</t>
  </si>
  <si>
    <t>PORNSIRI</t>
  </si>
  <si>
    <t>AREENA</t>
  </si>
  <si>
    <t>BOONKIM</t>
  </si>
  <si>
    <t>MUTTHAJEERA</t>
  </si>
  <si>
    <t>PIRIYADECHAKIT</t>
  </si>
  <si>
    <t>VARISA</t>
  </si>
  <si>
    <t>CHUANGSUKHAN</t>
  </si>
  <si>
    <t>PREEYAPORN</t>
  </si>
  <si>
    <t>BOOCHATHAM</t>
  </si>
  <si>
    <t>MARIA MERCY</t>
  </si>
  <si>
    <t>QUERIJERO</t>
  </si>
  <si>
    <t>PISUT</t>
  </si>
  <si>
    <t>SAICHOO</t>
  </si>
  <si>
    <t>PARIYADA</t>
  </si>
  <si>
    <t>CHAIYADEE</t>
  </si>
  <si>
    <t>AUSTINA KARMA</t>
  </si>
  <si>
    <t>GURUNG</t>
  </si>
  <si>
    <t>DYRPATR</t>
  </si>
  <si>
    <t>HOWELL</t>
  </si>
  <si>
    <t>NICHAPA</t>
  </si>
  <si>
    <t>SANGVEAN</t>
  </si>
  <si>
    <t>SHERI</t>
  </si>
  <si>
    <t>PAUL</t>
  </si>
  <si>
    <t>NATACHA</t>
  </si>
  <si>
    <t>BOONMALERT</t>
  </si>
  <si>
    <t>SAKDEJ</t>
  </si>
  <si>
    <t>DOUNGKUL</t>
  </si>
  <si>
    <t>SUPAPIT</t>
  </si>
  <si>
    <t>PANYA</t>
  </si>
  <si>
    <t>ATISTRAN</t>
  </si>
  <si>
    <t>MUANGSONG</t>
  </si>
  <si>
    <t>JAREEDA</t>
  </si>
  <si>
    <t>YOOMAI</t>
  </si>
  <si>
    <t>NALINPRAPA</t>
  </si>
  <si>
    <t>SOONTORNCHUKIAT</t>
  </si>
  <si>
    <t>MONTRAKARN</t>
  </si>
  <si>
    <t>POOHNGERN</t>
  </si>
  <si>
    <t>APICHAYAPORN</t>
  </si>
  <si>
    <t>THEPPAWAN</t>
  </si>
  <si>
    <t xml:space="preserve">NARISSARA  </t>
  </si>
  <si>
    <t>NONTHAISONG</t>
  </si>
  <si>
    <t>ORNNIPA</t>
  </si>
  <si>
    <t>KHAMKHAEK</t>
  </si>
  <si>
    <t>AREERAT</t>
  </si>
  <si>
    <t>SAMRANRAT</t>
  </si>
  <si>
    <t>NAPHA</t>
  </si>
  <si>
    <t>SARAPHU</t>
  </si>
  <si>
    <t>NATHA</t>
  </si>
  <si>
    <t>PHAKKAMON</t>
  </si>
  <si>
    <t>RUNGNAPHA</t>
  </si>
  <si>
    <t>SUKKASAM</t>
  </si>
  <si>
    <t>JIRAWAN</t>
  </si>
  <si>
    <t>PHUMCHAROEN</t>
  </si>
  <si>
    <t>CHANAKARN</t>
  </si>
  <si>
    <t>SIRIVEJPONGKUL</t>
  </si>
  <si>
    <t>RAVINWAN</t>
  </si>
  <si>
    <t>WOARASANG</t>
  </si>
  <si>
    <t>NATTHAKAN</t>
  </si>
  <si>
    <t>WONGSRITHEP</t>
  </si>
  <si>
    <t>ATHIPAT</t>
  </si>
  <si>
    <t>NENYOD</t>
  </si>
  <si>
    <t>SAMUEL TRISTAN</t>
  </si>
  <si>
    <t>BALADAD</t>
  </si>
  <si>
    <t>WARANTON</t>
  </si>
  <si>
    <t>WORARAT</t>
  </si>
  <si>
    <t>SIRIKAN</t>
  </si>
  <si>
    <t>ARUNRAT</t>
  </si>
  <si>
    <t>NATTHA</t>
  </si>
  <si>
    <t>SANGKHANUAM</t>
  </si>
  <si>
    <t>WONGCHANTARAMANEE</t>
  </si>
  <si>
    <t>NAPHUSSAWAN</t>
  </si>
  <si>
    <t>SARUNYU</t>
  </si>
  <si>
    <t>INTARAKAMHANG</t>
  </si>
  <si>
    <t>THANYAWAN</t>
  </si>
  <si>
    <t>TINNAKORN</t>
  </si>
  <si>
    <t>KULTHIDA</t>
  </si>
  <si>
    <t>MUANGSRAKOO</t>
  </si>
  <si>
    <t>KACHAMAT</t>
  </si>
  <si>
    <t>KRAINARA</t>
  </si>
  <si>
    <t>PIYATIDA</t>
  </si>
  <si>
    <t>JITPIRIYAUDOM</t>
  </si>
  <si>
    <t>KORAKOT</t>
  </si>
  <si>
    <t>JUNSING</t>
  </si>
  <si>
    <t>THANARAT</t>
  </si>
  <si>
    <t>JANGAKSORN</t>
  </si>
  <si>
    <t>RATTAPONG</t>
  </si>
  <si>
    <t>MAISUWAN</t>
  </si>
  <si>
    <t>NADA</t>
  </si>
  <si>
    <t>CHALACHOL</t>
  </si>
  <si>
    <t xml:space="preserve">CHAICHANA </t>
  </si>
  <si>
    <t>SUKAME</t>
  </si>
  <si>
    <t>MATHEW</t>
  </si>
  <si>
    <t>CHATTAWAY</t>
  </si>
  <si>
    <t>MARK</t>
  </si>
  <si>
    <t>STANTON</t>
  </si>
  <si>
    <t>APISARA</t>
  </si>
  <si>
    <t>SRIVIMOL</t>
  </si>
  <si>
    <t>YUCHEN</t>
  </si>
  <si>
    <t>WANG</t>
  </si>
  <si>
    <t>KENNETH</t>
  </si>
  <si>
    <t>OGBUAGU</t>
  </si>
  <si>
    <t>WARISARA</t>
  </si>
  <si>
    <t>SUDJAI</t>
  </si>
  <si>
    <t>SARUTA</t>
  </si>
  <si>
    <t>LERTTAMASIRI</t>
  </si>
  <si>
    <t>DIMISKI</t>
  </si>
  <si>
    <t>ATTAPON</t>
  </si>
  <si>
    <t>KANPICHA</t>
  </si>
  <si>
    <t>MAUANGNANG</t>
  </si>
  <si>
    <t>PICHAYAD</t>
  </si>
  <si>
    <t>MITAREE</t>
  </si>
  <si>
    <t xml:space="preserve">THOMAS </t>
  </si>
  <si>
    <t>LESAIN</t>
  </si>
  <si>
    <t>POKKET</t>
  </si>
  <si>
    <t>KHONGKLIANG</t>
  </si>
  <si>
    <t>SIRIKORN</t>
  </si>
  <si>
    <t>LIANGRAKSA</t>
  </si>
  <si>
    <t>YESHI</t>
  </si>
  <si>
    <t>CHODEN</t>
  </si>
  <si>
    <t>KRAISORN</t>
  </si>
  <si>
    <t>WATCHARASANSIT</t>
  </si>
  <si>
    <t>MANACHANOK</t>
  </si>
  <si>
    <t>KONGSOMBOON</t>
  </si>
  <si>
    <t xml:space="preserve">LINDA </t>
  </si>
  <si>
    <t>SCHMIDT</t>
  </si>
  <si>
    <t>PUNTHARIK</t>
  </si>
  <si>
    <t>YINDEESOOK</t>
  </si>
  <si>
    <t>PONGPORN</t>
  </si>
  <si>
    <t>MOOLYONGSAK</t>
  </si>
  <si>
    <t>TULA</t>
  </si>
  <si>
    <t>POEIM</t>
  </si>
  <si>
    <t>PATTARAKORN</t>
  </si>
  <si>
    <t>JARUNIRUN</t>
  </si>
  <si>
    <t>THANAT</t>
  </si>
  <si>
    <t>PANKRANOK</t>
  </si>
  <si>
    <t>FAHAD</t>
  </si>
  <si>
    <t>TEPPARAT</t>
  </si>
  <si>
    <t>/8</t>
  </si>
  <si>
    <t>/60</t>
  </si>
  <si>
    <t xml:space="preserve">Average score on the exam </t>
  </si>
  <si>
    <t>Average score overall          /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</si>
</sst>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sz val="11"/>
      <color rgb="FFFF0000"/>
      <name val="Calibri"/>
      <family val="2"/>
    </font>
    <font>
      <i/>
      <sz val="11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68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2" fillId="4" borderId="2" xfId="0" applyFont="1" applyFill="1" applyBorder="1" applyAlignment="1" applyProtection="1">
      <protection locked="0"/>
    </xf>
    <xf numFmtId="16" fontId="8" fillId="3" borderId="2" xfId="0" applyNumberFormat="1" applyFont="1" applyFill="1" applyBorder="1" applyAlignment="1" applyProtection="1">
      <alignment wrapText="1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3" fillId="5" borderId="2" xfId="0" applyNumberFormat="1" applyFont="1" applyFill="1" applyBorder="1" applyAlignment="1" applyProtection="1">
      <alignment horizontal="center" wrapText="1"/>
    </xf>
    <xf numFmtId="0" fontId="3" fillId="5" borderId="2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0" fillId="4" borderId="0" xfId="0" applyFont="1" applyFill="1" applyProtection="1">
      <protection locked="0"/>
    </xf>
    <xf numFmtId="0" fontId="0" fillId="0" borderId="0" xfId="0" applyAlignment="1">
      <alignment horizontal="center"/>
    </xf>
    <xf numFmtId="0" fontId="6" fillId="6" borderId="5" xfId="0" applyFont="1" applyFill="1" applyBorder="1" applyAlignment="1" applyProtection="1">
      <protection locked="0"/>
    </xf>
    <xf numFmtId="0" fontId="6" fillId="6" borderId="5" xfId="0" applyFont="1" applyFill="1" applyBorder="1" applyAlignment="1" applyProtection="1">
      <alignment horizontal="center"/>
      <protection locked="0"/>
    </xf>
    <xf numFmtId="0" fontId="6" fillId="6" borderId="5" xfId="0" applyFon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164" fontId="9" fillId="2" borderId="5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6" fillId="8" borderId="2" xfId="0" applyFont="1" applyFill="1" applyBorder="1" applyAlignment="1" applyProtection="1">
      <alignment horizontal="center"/>
      <protection locked="0"/>
    </xf>
    <xf numFmtId="0" fontId="12" fillId="4" borderId="0" xfId="0" applyFont="1" applyFill="1"/>
    <xf numFmtId="164" fontId="3" fillId="9" borderId="2" xfId="0" applyNumberFormat="1" applyFont="1" applyFill="1" applyBorder="1" applyAlignment="1" applyProtection="1">
      <alignment horizontal="center" wrapText="1"/>
    </xf>
    <xf numFmtId="14" fontId="8" fillId="9" borderId="2" xfId="0" applyNumberFormat="1" applyFont="1" applyFill="1" applyBorder="1" applyAlignment="1" applyProtection="1">
      <alignment horizontal="center" wrapText="1"/>
      <protection locked="0"/>
    </xf>
    <xf numFmtId="0" fontId="11" fillId="9" borderId="2" xfId="0" applyFont="1" applyFill="1" applyBorder="1" applyAlignment="1">
      <alignment horizontal="center"/>
    </xf>
    <xf numFmtId="0" fontId="8" fillId="9" borderId="2" xfId="0" applyFont="1" applyFill="1" applyBorder="1" applyAlignment="1" applyProtection="1">
      <alignment horizontal="center"/>
      <protection locked="0"/>
    </xf>
    <xf numFmtId="16" fontId="16" fillId="5" borderId="2" xfId="0" applyNumberFormat="1" applyFont="1" applyFill="1" applyBorder="1" applyAlignment="1" applyProtection="1">
      <alignment horizontal="center" wrapText="1"/>
      <protection locked="0"/>
    </xf>
    <xf numFmtId="164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0" fontId="8" fillId="5" borderId="2" xfId="0" applyFont="1" applyFill="1" applyBorder="1" applyAlignment="1" applyProtection="1">
      <alignment horizontal="center"/>
      <protection locked="0"/>
    </xf>
    <xf numFmtId="0" fontId="1" fillId="10" borderId="2" xfId="0" applyFont="1" applyFill="1" applyBorder="1" applyAlignment="1" applyProtection="1">
      <alignment horizontal="center"/>
      <protection locked="0"/>
    </xf>
    <xf numFmtId="0" fontId="1" fillId="10" borderId="2" xfId="0" applyFont="1" applyFill="1" applyBorder="1" applyProtection="1">
      <protection locked="0"/>
    </xf>
    <xf numFmtId="0" fontId="1" fillId="10" borderId="2" xfId="0" applyFont="1" applyFill="1" applyBorder="1" applyAlignment="1" applyProtection="1">
      <alignment horizontal="left"/>
      <protection locked="0"/>
    </xf>
    <xf numFmtId="0" fontId="11" fillId="11" borderId="2" xfId="0" applyFont="1" applyFill="1" applyBorder="1" applyAlignment="1">
      <alignment horizontal="center"/>
    </xf>
    <xf numFmtId="0" fontId="17" fillId="0" borderId="0" xfId="0" applyFont="1" applyProtection="1">
      <protection locked="0"/>
    </xf>
    <xf numFmtId="164" fontId="12" fillId="9" borderId="2" xfId="0" applyNumberFormat="1" applyFont="1" applyFill="1" applyBorder="1" applyAlignment="1" applyProtection="1">
      <alignment horizontal="center"/>
    </xf>
    <xf numFmtId="0" fontId="18" fillId="0" borderId="0" xfId="0" applyFont="1" applyProtection="1">
      <protection locked="0"/>
    </xf>
    <xf numFmtId="0" fontId="1" fillId="12" borderId="2" xfId="0" applyFont="1" applyFill="1" applyBorder="1" applyAlignment="1" applyProtection="1">
      <alignment horizontal="center"/>
      <protection locked="0"/>
    </xf>
    <xf numFmtId="0" fontId="1" fillId="12" borderId="2" xfId="0" applyFont="1" applyFill="1" applyBorder="1" applyProtection="1">
      <protection locked="0"/>
    </xf>
    <xf numFmtId="0" fontId="1" fillId="12" borderId="2" xfId="0" applyFont="1" applyFill="1" applyBorder="1" applyAlignment="1" applyProtection="1">
      <alignment horizontal="left"/>
      <protection locked="0"/>
    </xf>
    <xf numFmtId="0" fontId="3" fillId="13" borderId="2" xfId="0" applyNumberFormat="1" applyFont="1" applyFill="1" applyBorder="1" applyAlignment="1" applyProtection="1">
      <alignment wrapText="1"/>
    </xf>
    <xf numFmtId="0" fontId="3" fillId="13" borderId="2" xfId="0" applyFont="1" applyFill="1" applyBorder="1" applyAlignment="1" applyProtection="1">
      <alignment wrapText="1"/>
    </xf>
    <xf numFmtId="0" fontId="1" fillId="11" borderId="2" xfId="0" applyFont="1" applyFill="1" applyBorder="1" applyAlignment="1" applyProtection="1">
      <alignment horizontal="center"/>
      <protection locked="0"/>
    </xf>
    <xf numFmtId="0" fontId="1" fillId="11" borderId="2" xfId="0" applyFont="1" applyFill="1" applyBorder="1" applyProtection="1">
      <protection locked="0"/>
    </xf>
    <xf numFmtId="0" fontId="1" fillId="11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2" fillId="8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2" borderId="1" xfId="1" applyFont="1" applyBorder="1" applyAlignment="1">
      <alignment horizontal="center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2498751421254531E-2"/>
                  <c:y val="-8.735057406923660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81518200913145E-3"/>
                  <c:y val="1.08168824868455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227216537204171E-2"/>
                  <c:y val="4.2616710825838715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2754559526213093E-2"/>
                  <c:y val="1.54233682874948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8954381714431504E-2"/>
                  <c:y val="-7.5492032690227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8127379826509552E-2"/>
                  <c:y val="-0.173430110335734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9239057668398894E-3"/>
                  <c:y val="-2.6462414946946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6.2736034513905081E-2"/>
                  <c:y val="-6.05443395404958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Summary'!$M$16:$M$24</c:f>
              <c:strCache>
                <c:ptCount val="9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I</c:v>
                </c:pt>
              </c:strCache>
            </c:strRef>
          </c:cat>
          <c:val>
            <c:numRef>
              <c:f>'Results Summary'!$N$16:$N$24</c:f>
              <c:numCache>
                <c:formatCode>General</c:formatCode>
                <c:ptCount val="9"/>
                <c:pt idx="0">
                  <c:v>5</c:v>
                </c:pt>
                <c:pt idx="1">
                  <c:v>10</c:v>
                </c:pt>
                <c:pt idx="2">
                  <c:v>12</c:v>
                </c:pt>
                <c:pt idx="3">
                  <c:v>13</c:v>
                </c:pt>
                <c:pt idx="4">
                  <c:v>8</c:v>
                </c:pt>
                <c:pt idx="5">
                  <c:v>7</c:v>
                </c:pt>
                <c:pt idx="6">
                  <c:v>10</c:v>
                </c:pt>
                <c:pt idx="7">
                  <c:v>10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5884"/>
          <c:y val="9.2499906705974549E-2"/>
          <c:w val="6.0975697875822132E-2"/>
          <c:h val="0.8200009951362695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24993</xdr:colOff>
      <xdr:row>83</xdr:row>
      <xdr:rowOff>8955</xdr:rowOff>
    </xdr:from>
    <xdr:to>
      <xdr:col>4</xdr:col>
      <xdr:colOff>24993</xdr:colOff>
      <xdr:row>86</xdr:row>
      <xdr:rowOff>94680</xdr:rowOff>
    </xdr:to>
    <xdr:cxnSp macro="">
      <xdr:nvCxnSpPr>
        <xdr:cNvPr id="2" name="Straight Arrow Connector 2"/>
        <xdr:cNvCxnSpPr/>
      </xdr:nvCxnSpPr>
      <xdr:spPr>
        <a:xfrm>
          <a:off x="1802993" y="16360205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ENG 1001 (2015) Evening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83"/>
  <sheetViews>
    <sheetView tabSelected="1" topLeftCell="A46" zoomScale="90" zoomScaleNormal="90" workbookViewId="0">
      <pane xSplit="6" topLeftCell="G1" activePane="topRight" state="frozen"/>
      <selection activeCell="A3" sqref="A3"/>
      <selection pane="topRight" activeCell="L55" sqref="L55"/>
    </sheetView>
  </sheetViews>
  <sheetFormatPr defaultRowHeight="15" x14ac:dyDescent="0.25"/>
  <cols>
    <col min="1" max="1" width="4.5703125" style="1" customWidth="1"/>
    <col min="2" max="2" width="7.140625" style="3" bestFit="1" customWidth="1"/>
    <col min="3" max="3" width="1.42578125" style="3" hidden="1" customWidth="1"/>
    <col min="4" max="4" width="14.85546875" style="3" customWidth="1"/>
    <col min="5" max="5" width="24.5703125" style="1" customWidth="1"/>
    <col min="6" max="6" width="25.5703125" style="1" bestFit="1" customWidth="1"/>
    <col min="7" max="7" width="3.85546875" style="1" customWidth="1"/>
    <col min="8" max="14" width="3.5703125" style="1" customWidth="1"/>
    <col min="15" max="15" width="5.85546875" style="1" bestFit="1" customWidth="1"/>
    <col min="16" max="16" width="5.5703125" style="1" bestFit="1" customWidth="1"/>
    <col min="17" max="17" width="1.85546875" customWidth="1"/>
    <col min="18" max="18" width="13.42578125" bestFit="1" customWidth="1"/>
    <col min="19" max="19" width="11.5703125" customWidth="1"/>
    <col min="20" max="20" width="3.140625" customWidth="1"/>
    <col min="21" max="21" width="6.85546875" style="1" customWidth="1"/>
    <col min="22" max="22" width="8.5703125" style="1" customWidth="1"/>
    <col min="23" max="23" width="3.5703125" style="1" customWidth="1"/>
    <col min="24" max="24" width="13" style="1" bestFit="1" customWidth="1"/>
    <col min="25" max="25" width="7" style="1" bestFit="1" customWidth="1"/>
    <col min="26" max="26" width="53.5703125" style="1" bestFit="1" customWidth="1"/>
    <col min="27" max="27" width="7.85546875" style="1" bestFit="1" customWidth="1"/>
    <col min="28" max="28" width="18.28515625" style="1" customWidth="1"/>
    <col min="29" max="29" width="34" style="1" customWidth="1"/>
    <col min="30" max="30" width="17.5703125" style="1" customWidth="1"/>
    <col min="31" max="37" width="9.140625" style="1"/>
    <col min="38" max="38" width="6.85546875" style="1" customWidth="1"/>
    <col min="39" max="16384" width="9.140625" style="1"/>
  </cols>
  <sheetData>
    <row r="2" spans="1:26" ht="18.75" x14ac:dyDescent="0.3">
      <c r="A2" s="15" t="s">
        <v>0</v>
      </c>
      <c r="B2" s="16" t="s">
        <v>1</v>
      </c>
      <c r="C2" s="16" t="s">
        <v>31</v>
      </c>
      <c r="D2" s="16" t="s">
        <v>34</v>
      </c>
      <c r="E2" s="16" t="s">
        <v>2</v>
      </c>
      <c r="F2" s="17" t="s">
        <v>3</v>
      </c>
      <c r="G2" s="31" t="s">
        <v>4</v>
      </c>
      <c r="H2" s="11"/>
      <c r="I2" s="11"/>
      <c r="J2" s="11"/>
      <c r="K2" s="11"/>
      <c r="L2" s="11"/>
      <c r="M2" s="11"/>
      <c r="N2" s="11"/>
      <c r="O2" s="11"/>
      <c r="P2" s="12"/>
      <c r="R2" s="61" t="s">
        <v>40</v>
      </c>
      <c r="S2" s="58"/>
      <c r="U2" s="57" t="s">
        <v>5</v>
      </c>
      <c r="V2" s="58"/>
      <c r="W2" s="4"/>
      <c r="X2" s="59" t="s">
        <v>6</v>
      </c>
      <c r="Y2" s="58"/>
    </row>
    <row r="3" spans="1:26" ht="23.25" x14ac:dyDescent="0.5">
      <c r="A3" s="18"/>
      <c r="B3" s="19"/>
      <c r="C3" s="19"/>
      <c r="D3" s="19"/>
      <c r="E3" s="20"/>
      <c r="F3" s="21"/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36</v>
      </c>
      <c r="N3" s="5" t="s">
        <v>37</v>
      </c>
      <c r="O3" s="38" t="s">
        <v>25</v>
      </c>
      <c r="P3" s="35" t="s">
        <v>26</v>
      </c>
      <c r="R3" s="45" t="s">
        <v>35</v>
      </c>
      <c r="S3" s="36" t="s">
        <v>29</v>
      </c>
      <c r="U3" s="41" t="s">
        <v>32</v>
      </c>
      <c r="V3" s="37" t="s">
        <v>13</v>
      </c>
      <c r="W3" s="6"/>
      <c r="X3" s="32" t="s">
        <v>6</v>
      </c>
      <c r="Y3" s="32" t="s">
        <v>14</v>
      </c>
    </row>
    <row r="4" spans="1:26" x14ac:dyDescent="0.25">
      <c r="O4" s="3" t="s">
        <v>194</v>
      </c>
      <c r="P4" s="3" t="s">
        <v>38</v>
      </c>
      <c r="R4" s="14" t="s">
        <v>33</v>
      </c>
      <c r="S4" s="14" t="s">
        <v>39</v>
      </c>
      <c r="U4" s="3" t="s">
        <v>41</v>
      </c>
      <c r="V4" s="3" t="s">
        <v>195</v>
      </c>
      <c r="X4" s="3" t="s">
        <v>15</v>
      </c>
    </row>
    <row r="5" spans="1:26" x14ac:dyDescent="0.25">
      <c r="B5" s="49">
        <v>1</v>
      </c>
      <c r="C5" s="49"/>
      <c r="D5" s="49">
        <v>5553520197</v>
      </c>
      <c r="E5" s="50" t="s">
        <v>66</v>
      </c>
      <c r="F5" s="51" t="s">
        <v>67</v>
      </c>
      <c r="G5" s="2">
        <v>1</v>
      </c>
      <c r="H5" s="2">
        <v>1</v>
      </c>
      <c r="I5" s="2">
        <v>1</v>
      </c>
      <c r="J5" s="10">
        <v>1</v>
      </c>
      <c r="K5" s="10">
        <v>1</v>
      </c>
      <c r="L5" s="10">
        <v>1</v>
      </c>
      <c r="M5" s="10">
        <v>1</v>
      </c>
      <c r="N5" s="10">
        <v>1</v>
      </c>
      <c r="O5" s="7">
        <f t="shared" ref="O5:O26" si="0">SUM(G5:N5)</f>
        <v>8</v>
      </c>
      <c r="P5" s="34">
        <f t="shared" ref="P5:P26" si="1">O5/8*10</f>
        <v>10</v>
      </c>
      <c r="Q5" s="33"/>
      <c r="R5" s="8">
        <v>14.5</v>
      </c>
      <c r="S5" s="47">
        <f>R5/20*30</f>
        <v>21.75</v>
      </c>
      <c r="U5" s="8">
        <v>23</v>
      </c>
      <c r="V5" s="34">
        <f>U5/25*60</f>
        <v>55.2</v>
      </c>
      <c r="W5" s="9"/>
      <c r="X5" s="39">
        <f>P5+V5+S5</f>
        <v>86.95</v>
      </c>
      <c r="Y5" s="40" t="str">
        <f t="shared" ref="Y5:Y26" si="2">IF(X5&gt;=79.5,"A",IF(X5&gt;=74.5,"B+",IF(X5&gt;=69.5,"B",IF(X5&gt;=64.5,"C+",IF(X5&gt;=59.5,"C",IF(X5&gt;=54.5,"D+",IF(X5&gt;=44.5,"D",IF(X5&lt;44.5,"FAIL"))))))))</f>
        <v>A</v>
      </c>
    </row>
    <row r="6" spans="1:26" x14ac:dyDescent="0.25">
      <c r="B6" s="49">
        <v>1</v>
      </c>
      <c r="C6" s="49"/>
      <c r="D6" s="49">
        <v>5553010108</v>
      </c>
      <c r="E6" s="50" t="s">
        <v>72</v>
      </c>
      <c r="F6" s="51" t="s">
        <v>73</v>
      </c>
      <c r="G6" s="2">
        <v>1</v>
      </c>
      <c r="H6" s="2">
        <v>1</v>
      </c>
      <c r="I6" s="2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7">
        <f t="shared" si="0"/>
        <v>8</v>
      </c>
      <c r="P6" s="34">
        <f t="shared" si="1"/>
        <v>10</v>
      </c>
      <c r="Q6" s="33"/>
      <c r="R6" s="8">
        <v>14.5</v>
      </c>
      <c r="S6" s="47">
        <f t="shared" ref="S6:S69" si="3">R6/20*30</f>
        <v>21.75</v>
      </c>
      <c r="U6" s="8">
        <v>24</v>
      </c>
      <c r="V6" s="34">
        <f t="shared" ref="V6:V69" si="4">U6/25*60</f>
        <v>57.599999999999994</v>
      </c>
      <c r="W6" s="9"/>
      <c r="X6" s="39">
        <f t="shared" ref="X6:X69" si="5">P6+V6+S6</f>
        <v>89.35</v>
      </c>
      <c r="Y6" s="40" t="str">
        <f t="shared" si="2"/>
        <v>A</v>
      </c>
    </row>
    <row r="7" spans="1:26" x14ac:dyDescent="0.25">
      <c r="B7" s="49">
        <v>1</v>
      </c>
      <c r="C7" s="49"/>
      <c r="D7" s="49">
        <v>5553010074</v>
      </c>
      <c r="E7" s="50" t="s">
        <v>156</v>
      </c>
      <c r="F7" s="51" t="s">
        <v>157</v>
      </c>
      <c r="G7" s="2">
        <v>1</v>
      </c>
      <c r="H7" s="2">
        <v>1</v>
      </c>
      <c r="I7" s="2">
        <v>0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7">
        <f t="shared" si="0"/>
        <v>7</v>
      </c>
      <c r="P7" s="34">
        <f t="shared" si="1"/>
        <v>8.75</v>
      </c>
      <c r="Q7" s="33"/>
      <c r="R7" s="8">
        <v>14.5</v>
      </c>
      <c r="S7" s="47">
        <f t="shared" si="3"/>
        <v>21.75</v>
      </c>
      <c r="U7" s="8">
        <v>16</v>
      </c>
      <c r="V7" s="34">
        <f t="shared" si="4"/>
        <v>38.4</v>
      </c>
      <c r="W7" s="9"/>
      <c r="X7" s="39">
        <f t="shared" si="5"/>
        <v>68.900000000000006</v>
      </c>
      <c r="Y7" s="40" t="str">
        <f t="shared" si="2"/>
        <v>C+</v>
      </c>
    </row>
    <row r="8" spans="1:26" x14ac:dyDescent="0.25">
      <c r="B8" s="49">
        <v>1</v>
      </c>
      <c r="C8" s="49"/>
      <c r="D8" s="49">
        <v>5553010181</v>
      </c>
      <c r="E8" s="50" t="s">
        <v>170</v>
      </c>
      <c r="F8" s="51" t="s">
        <v>171</v>
      </c>
      <c r="G8" s="2">
        <v>1</v>
      </c>
      <c r="H8" s="2">
        <v>1</v>
      </c>
      <c r="I8" s="2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7">
        <f t="shared" si="0"/>
        <v>8</v>
      </c>
      <c r="P8" s="34">
        <f t="shared" si="1"/>
        <v>10</v>
      </c>
      <c r="Q8" s="33"/>
      <c r="R8" s="8">
        <v>14.5</v>
      </c>
      <c r="S8" s="47">
        <f t="shared" si="3"/>
        <v>21.75</v>
      </c>
      <c r="U8" s="8">
        <v>17</v>
      </c>
      <c r="V8" s="34">
        <f t="shared" si="4"/>
        <v>40.800000000000004</v>
      </c>
      <c r="W8" s="9"/>
      <c r="X8" s="39">
        <f t="shared" si="5"/>
        <v>72.550000000000011</v>
      </c>
      <c r="Y8" s="40" t="str">
        <f t="shared" si="2"/>
        <v>B</v>
      </c>
    </row>
    <row r="9" spans="1:26" x14ac:dyDescent="0.25">
      <c r="B9" s="49">
        <v>1</v>
      </c>
      <c r="C9" s="49"/>
      <c r="D9" s="49">
        <v>5553010215</v>
      </c>
      <c r="E9" s="50" t="s">
        <v>172</v>
      </c>
      <c r="F9" s="51" t="s">
        <v>173</v>
      </c>
      <c r="G9" s="2">
        <v>1</v>
      </c>
      <c r="H9" s="2">
        <v>0</v>
      </c>
      <c r="I9" s="2">
        <v>1</v>
      </c>
      <c r="J9" s="10">
        <v>0</v>
      </c>
      <c r="K9" s="10">
        <v>1</v>
      </c>
      <c r="L9" s="10">
        <v>1</v>
      </c>
      <c r="M9" s="53">
        <v>0</v>
      </c>
      <c r="N9" s="10">
        <v>1</v>
      </c>
      <c r="O9" s="7">
        <f t="shared" si="0"/>
        <v>5</v>
      </c>
      <c r="P9" s="34">
        <f t="shared" si="1"/>
        <v>6.25</v>
      </c>
      <c r="Q9" s="33"/>
      <c r="R9" s="8">
        <v>14.5</v>
      </c>
      <c r="S9" s="47">
        <f t="shared" si="3"/>
        <v>21.75</v>
      </c>
      <c r="U9" s="8">
        <v>17</v>
      </c>
      <c r="V9" s="34">
        <f t="shared" si="4"/>
        <v>40.800000000000004</v>
      </c>
      <c r="W9" s="9"/>
      <c r="X9" s="39">
        <f t="shared" si="5"/>
        <v>68.800000000000011</v>
      </c>
      <c r="Y9" s="40" t="str">
        <f t="shared" si="2"/>
        <v>C+</v>
      </c>
    </row>
    <row r="10" spans="1:26" x14ac:dyDescent="0.25">
      <c r="B10" s="42">
        <v>2</v>
      </c>
      <c r="C10" s="42"/>
      <c r="D10" s="42">
        <v>5853020070</v>
      </c>
      <c r="E10" s="43" t="s">
        <v>54</v>
      </c>
      <c r="F10" s="44" t="s">
        <v>55</v>
      </c>
      <c r="G10" s="2">
        <v>1</v>
      </c>
      <c r="H10" s="2">
        <v>1</v>
      </c>
      <c r="I10" s="2">
        <v>0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7">
        <f t="shared" si="0"/>
        <v>7</v>
      </c>
      <c r="P10" s="34">
        <f t="shared" si="1"/>
        <v>8.75</v>
      </c>
      <c r="Q10" s="33"/>
      <c r="R10" s="8">
        <v>9.5</v>
      </c>
      <c r="S10" s="47">
        <f t="shared" si="3"/>
        <v>14.25</v>
      </c>
      <c r="U10" s="8">
        <v>21</v>
      </c>
      <c r="V10" s="34">
        <f t="shared" si="4"/>
        <v>50.4</v>
      </c>
      <c r="W10" s="9"/>
      <c r="X10" s="39">
        <f t="shared" si="5"/>
        <v>73.400000000000006</v>
      </c>
      <c r="Y10" s="40" t="str">
        <f t="shared" si="2"/>
        <v>B</v>
      </c>
    </row>
    <row r="11" spans="1:26" x14ac:dyDescent="0.25">
      <c r="B11" s="42">
        <v>2</v>
      </c>
      <c r="C11" s="42"/>
      <c r="D11" s="42">
        <v>5853020484</v>
      </c>
      <c r="E11" s="43" t="s">
        <v>62</v>
      </c>
      <c r="F11" s="44" t="s">
        <v>63</v>
      </c>
      <c r="G11" s="2">
        <v>1</v>
      </c>
      <c r="H11" s="2">
        <v>1</v>
      </c>
      <c r="I11" s="2">
        <v>1</v>
      </c>
      <c r="J11" s="10">
        <v>0</v>
      </c>
      <c r="K11" s="10">
        <v>0</v>
      </c>
      <c r="L11" s="10">
        <v>0</v>
      </c>
      <c r="M11" s="10">
        <v>1</v>
      </c>
      <c r="N11" s="10">
        <v>1</v>
      </c>
      <c r="O11" s="7">
        <f t="shared" si="0"/>
        <v>5</v>
      </c>
      <c r="P11" s="34">
        <f t="shared" si="1"/>
        <v>6.25</v>
      </c>
      <c r="Q11" s="33"/>
      <c r="R11" s="8">
        <v>9.5</v>
      </c>
      <c r="S11" s="47">
        <f t="shared" si="3"/>
        <v>14.25</v>
      </c>
      <c r="U11" s="8">
        <v>19</v>
      </c>
      <c r="V11" s="34">
        <f t="shared" si="4"/>
        <v>45.6</v>
      </c>
      <c r="W11" s="9"/>
      <c r="X11" s="39">
        <f t="shared" si="5"/>
        <v>66.099999999999994</v>
      </c>
      <c r="Y11" s="40" t="str">
        <f t="shared" si="2"/>
        <v>C+</v>
      </c>
    </row>
    <row r="12" spans="1:26" x14ac:dyDescent="0.25">
      <c r="B12" s="42">
        <v>2</v>
      </c>
      <c r="C12" s="42"/>
      <c r="D12" s="42">
        <v>5853020336</v>
      </c>
      <c r="E12" s="43" t="s">
        <v>64</v>
      </c>
      <c r="F12" s="44" t="s">
        <v>65</v>
      </c>
      <c r="G12" s="2">
        <v>1</v>
      </c>
      <c r="H12" s="2">
        <v>1</v>
      </c>
      <c r="I12" s="2">
        <v>0</v>
      </c>
      <c r="J12" s="10">
        <v>1</v>
      </c>
      <c r="K12" s="10">
        <v>1</v>
      </c>
      <c r="L12" s="10">
        <v>1</v>
      </c>
      <c r="M12" s="10">
        <v>1</v>
      </c>
      <c r="N12" s="10">
        <v>1</v>
      </c>
      <c r="O12" s="7">
        <f t="shared" si="0"/>
        <v>7</v>
      </c>
      <c r="P12" s="34">
        <f t="shared" si="1"/>
        <v>8.75</v>
      </c>
      <c r="Q12" s="33"/>
      <c r="R12" s="8">
        <v>9.5</v>
      </c>
      <c r="S12" s="47">
        <f t="shared" si="3"/>
        <v>14.25</v>
      </c>
      <c r="U12" s="8">
        <v>15</v>
      </c>
      <c r="V12" s="34">
        <f t="shared" si="4"/>
        <v>36</v>
      </c>
      <c r="W12" s="9"/>
      <c r="X12" s="39">
        <f t="shared" si="5"/>
        <v>59</v>
      </c>
      <c r="Y12" s="40" t="str">
        <f t="shared" si="2"/>
        <v>D+</v>
      </c>
      <c r="Z12" s="46"/>
    </row>
    <row r="13" spans="1:26" x14ac:dyDescent="0.25">
      <c r="B13" s="42">
        <v>2</v>
      </c>
      <c r="C13" s="42"/>
      <c r="D13" s="42"/>
      <c r="E13" s="43" t="s">
        <v>68</v>
      </c>
      <c r="F13" s="44" t="s">
        <v>69</v>
      </c>
      <c r="G13" s="2">
        <v>1</v>
      </c>
      <c r="H13" s="2">
        <v>1</v>
      </c>
      <c r="I13" s="2">
        <v>1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O13" s="7">
        <f t="shared" si="0"/>
        <v>8</v>
      </c>
      <c r="P13" s="34">
        <f t="shared" si="1"/>
        <v>10</v>
      </c>
      <c r="Q13" s="33"/>
      <c r="R13" s="8">
        <v>9.5</v>
      </c>
      <c r="S13" s="47">
        <f t="shared" si="3"/>
        <v>14.25</v>
      </c>
      <c r="U13" s="8">
        <v>16</v>
      </c>
      <c r="V13" s="34">
        <f t="shared" si="4"/>
        <v>38.4</v>
      </c>
      <c r="W13" s="9"/>
      <c r="X13" s="39">
        <f t="shared" si="5"/>
        <v>62.65</v>
      </c>
      <c r="Y13" s="40" t="str">
        <f t="shared" si="2"/>
        <v>C</v>
      </c>
    </row>
    <row r="14" spans="1:26" x14ac:dyDescent="0.25">
      <c r="B14" s="42">
        <v>2</v>
      </c>
      <c r="C14" s="42"/>
      <c r="D14" s="42">
        <v>5853010154</v>
      </c>
      <c r="E14" s="43" t="s">
        <v>80</v>
      </c>
      <c r="F14" s="44" t="s">
        <v>81</v>
      </c>
      <c r="G14" s="2">
        <v>1</v>
      </c>
      <c r="H14" s="2">
        <v>1</v>
      </c>
      <c r="I14" s="2">
        <v>1</v>
      </c>
      <c r="J14" s="10">
        <v>1</v>
      </c>
      <c r="K14" s="10">
        <v>1</v>
      </c>
      <c r="L14" s="10">
        <v>1</v>
      </c>
      <c r="M14" s="10">
        <v>0</v>
      </c>
      <c r="N14" s="10">
        <v>1</v>
      </c>
      <c r="O14" s="7">
        <f t="shared" si="0"/>
        <v>7</v>
      </c>
      <c r="P14" s="34">
        <f t="shared" si="1"/>
        <v>8.75</v>
      </c>
      <c r="Q14" s="33"/>
      <c r="R14" s="8">
        <v>9.5</v>
      </c>
      <c r="S14" s="47">
        <f t="shared" si="3"/>
        <v>14.25</v>
      </c>
      <c r="U14" s="8">
        <v>22</v>
      </c>
      <c r="V14" s="34">
        <f t="shared" si="4"/>
        <v>52.8</v>
      </c>
      <c r="W14" s="9"/>
      <c r="X14" s="39">
        <f t="shared" si="5"/>
        <v>75.8</v>
      </c>
      <c r="Y14" s="40" t="str">
        <f t="shared" si="2"/>
        <v>B+</v>
      </c>
    </row>
    <row r="15" spans="1:26" x14ac:dyDescent="0.25">
      <c r="B15" s="42">
        <v>2</v>
      </c>
      <c r="C15" s="42"/>
      <c r="D15" s="42">
        <v>5853020369</v>
      </c>
      <c r="E15" s="43" t="s">
        <v>82</v>
      </c>
      <c r="F15" s="44" t="s">
        <v>83</v>
      </c>
      <c r="G15" s="52">
        <v>0</v>
      </c>
      <c r="H15" s="52">
        <v>0</v>
      </c>
      <c r="I15" s="52">
        <v>0</v>
      </c>
      <c r="J15" s="53">
        <v>0</v>
      </c>
      <c r="K15" s="10">
        <v>1</v>
      </c>
      <c r="L15" s="10">
        <v>1</v>
      </c>
      <c r="M15" s="10">
        <v>1</v>
      </c>
      <c r="N15" s="10">
        <v>1</v>
      </c>
      <c r="O15" s="7">
        <f t="shared" si="0"/>
        <v>4</v>
      </c>
      <c r="P15" s="34">
        <f t="shared" si="1"/>
        <v>5</v>
      </c>
      <c r="Q15" s="33"/>
      <c r="R15" s="8">
        <v>9.5</v>
      </c>
      <c r="S15" s="47">
        <f t="shared" si="3"/>
        <v>14.25</v>
      </c>
      <c r="U15" s="8">
        <v>11</v>
      </c>
      <c r="V15" s="34">
        <f t="shared" si="4"/>
        <v>26.4</v>
      </c>
      <c r="W15" s="9"/>
      <c r="X15" s="39">
        <f t="shared" si="5"/>
        <v>45.65</v>
      </c>
      <c r="Y15" s="40" t="str">
        <f t="shared" si="2"/>
        <v>D</v>
      </c>
    </row>
    <row r="16" spans="1:26" x14ac:dyDescent="0.25">
      <c r="B16" s="49">
        <v>3</v>
      </c>
      <c r="C16" s="49"/>
      <c r="D16" s="49"/>
      <c r="E16" s="50" t="s">
        <v>166</v>
      </c>
      <c r="F16" s="51" t="s">
        <v>167</v>
      </c>
      <c r="G16" s="2">
        <v>1</v>
      </c>
      <c r="H16" s="2">
        <v>1</v>
      </c>
      <c r="I16" s="2">
        <v>1</v>
      </c>
      <c r="J16" s="10">
        <v>1</v>
      </c>
      <c r="K16" s="10">
        <v>1</v>
      </c>
      <c r="L16" s="10">
        <v>1</v>
      </c>
      <c r="M16" s="10">
        <v>1</v>
      </c>
      <c r="N16" s="10">
        <v>1</v>
      </c>
      <c r="O16" s="7">
        <f t="shared" si="0"/>
        <v>8</v>
      </c>
      <c r="P16" s="34">
        <f t="shared" si="1"/>
        <v>10</v>
      </c>
      <c r="Q16" s="33"/>
      <c r="R16" s="8">
        <v>9</v>
      </c>
      <c r="S16" s="47">
        <f t="shared" si="3"/>
        <v>13.5</v>
      </c>
      <c r="U16" s="8">
        <v>19</v>
      </c>
      <c r="V16" s="34">
        <f t="shared" si="4"/>
        <v>45.6</v>
      </c>
      <c r="W16" s="9"/>
      <c r="X16" s="39">
        <f t="shared" si="5"/>
        <v>69.099999999999994</v>
      </c>
      <c r="Y16" s="40" t="str">
        <f t="shared" si="2"/>
        <v>C+</v>
      </c>
    </row>
    <row r="17" spans="1:38" x14ac:dyDescent="0.25">
      <c r="B17" s="49">
        <v>3</v>
      </c>
      <c r="C17" s="49"/>
      <c r="D17" s="49"/>
      <c r="E17" s="50" t="s">
        <v>184</v>
      </c>
      <c r="F17" s="51" t="s">
        <v>185</v>
      </c>
      <c r="G17" s="2">
        <v>1</v>
      </c>
      <c r="H17" s="2">
        <v>1</v>
      </c>
      <c r="I17" s="2">
        <v>1</v>
      </c>
      <c r="J17" s="10">
        <v>1</v>
      </c>
      <c r="K17" s="10">
        <v>1</v>
      </c>
      <c r="L17" s="10">
        <v>1</v>
      </c>
      <c r="M17" s="10">
        <v>0</v>
      </c>
      <c r="N17" s="10">
        <v>1</v>
      </c>
      <c r="O17" s="7">
        <f t="shared" si="0"/>
        <v>7</v>
      </c>
      <c r="P17" s="34">
        <f t="shared" si="1"/>
        <v>8.75</v>
      </c>
      <c r="Q17" s="33"/>
      <c r="R17" s="8">
        <v>9</v>
      </c>
      <c r="S17" s="47">
        <f t="shared" si="3"/>
        <v>13.5</v>
      </c>
      <c r="U17" s="8">
        <v>6</v>
      </c>
      <c r="V17" s="34">
        <f t="shared" si="4"/>
        <v>14.399999999999999</v>
      </c>
      <c r="W17" s="9"/>
      <c r="X17" s="39">
        <f t="shared" si="5"/>
        <v>36.65</v>
      </c>
      <c r="Y17" s="40" t="str">
        <f t="shared" si="2"/>
        <v>FAIL</v>
      </c>
    </row>
    <row r="18" spans="1:38" x14ac:dyDescent="0.25">
      <c r="B18" s="54">
        <v>4</v>
      </c>
      <c r="C18" s="54"/>
      <c r="D18" s="54"/>
      <c r="E18" s="55" t="s">
        <v>163</v>
      </c>
      <c r="F18" s="56" t="s">
        <v>162</v>
      </c>
      <c r="G18" s="2">
        <v>1</v>
      </c>
      <c r="H18" s="2">
        <v>1</v>
      </c>
      <c r="I18" s="2">
        <v>0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7">
        <f t="shared" si="0"/>
        <v>7</v>
      </c>
      <c r="P18" s="34">
        <f t="shared" si="1"/>
        <v>8.75</v>
      </c>
      <c r="Q18" s="33"/>
      <c r="R18" s="8">
        <v>5.5</v>
      </c>
      <c r="S18" s="47">
        <f t="shared" si="3"/>
        <v>8.25</v>
      </c>
      <c r="U18" s="8">
        <v>10</v>
      </c>
      <c r="V18" s="34">
        <f t="shared" si="4"/>
        <v>24</v>
      </c>
      <c r="W18" s="9"/>
      <c r="X18" s="39">
        <f t="shared" si="5"/>
        <v>41</v>
      </c>
      <c r="Y18" s="40" t="str">
        <f t="shared" si="2"/>
        <v>FAIL</v>
      </c>
    </row>
    <row r="19" spans="1:38" x14ac:dyDescent="0.25">
      <c r="B19" s="54">
        <v>4</v>
      </c>
      <c r="C19" s="54"/>
      <c r="D19" s="54"/>
      <c r="E19" s="55" t="s">
        <v>186</v>
      </c>
      <c r="F19" s="56" t="s">
        <v>187</v>
      </c>
      <c r="G19" s="2">
        <v>1</v>
      </c>
      <c r="H19" s="2">
        <v>1</v>
      </c>
      <c r="I19" s="2">
        <v>0</v>
      </c>
      <c r="J19" s="10">
        <v>1</v>
      </c>
      <c r="K19" s="10">
        <v>1</v>
      </c>
      <c r="L19" s="10">
        <v>0</v>
      </c>
      <c r="M19" s="10">
        <v>0</v>
      </c>
      <c r="N19" s="10">
        <v>1</v>
      </c>
      <c r="O19" s="7">
        <f t="shared" si="0"/>
        <v>5</v>
      </c>
      <c r="P19" s="34">
        <f t="shared" si="1"/>
        <v>6.25</v>
      </c>
      <c r="Q19" s="33"/>
      <c r="R19" s="8">
        <v>0</v>
      </c>
      <c r="S19" s="47">
        <f t="shared" si="3"/>
        <v>0</v>
      </c>
      <c r="U19" s="8">
        <v>8</v>
      </c>
      <c r="V19" s="34">
        <f t="shared" si="4"/>
        <v>19.2</v>
      </c>
      <c r="W19" s="9"/>
      <c r="X19" s="39">
        <f t="shared" si="5"/>
        <v>25.45</v>
      </c>
      <c r="Y19" s="40" t="str">
        <f t="shared" si="2"/>
        <v>FAIL</v>
      </c>
    </row>
    <row r="20" spans="1:38" x14ac:dyDescent="0.25">
      <c r="B20" s="54">
        <v>4</v>
      </c>
      <c r="C20" s="54"/>
      <c r="D20" s="54"/>
      <c r="E20" s="55" t="s">
        <v>188</v>
      </c>
      <c r="F20" s="56" t="s">
        <v>189</v>
      </c>
      <c r="G20" s="2">
        <v>1</v>
      </c>
      <c r="H20" s="2">
        <v>1</v>
      </c>
      <c r="I20" s="2">
        <v>0</v>
      </c>
      <c r="J20" s="10">
        <v>1</v>
      </c>
      <c r="K20" s="10">
        <v>1</v>
      </c>
      <c r="L20" s="10">
        <v>1</v>
      </c>
      <c r="M20" s="10">
        <v>0</v>
      </c>
      <c r="N20" s="10">
        <v>1</v>
      </c>
      <c r="O20" s="7">
        <f t="shared" si="0"/>
        <v>6</v>
      </c>
      <c r="P20" s="34">
        <f t="shared" si="1"/>
        <v>7.5</v>
      </c>
      <c r="Q20" s="33"/>
      <c r="R20" s="8">
        <v>5.5</v>
      </c>
      <c r="S20" s="47">
        <f t="shared" si="3"/>
        <v>8.25</v>
      </c>
      <c r="U20" s="8">
        <v>12</v>
      </c>
      <c r="V20" s="34">
        <f t="shared" si="4"/>
        <v>28.799999999999997</v>
      </c>
      <c r="W20" s="9"/>
      <c r="X20" s="39">
        <f t="shared" si="5"/>
        <v>44.55</v>
      </c>
      <c r="Y20" s="40" t="str">
        <f t="shared" si="2"/>
        <v>D</v>
      </c>
    </row>
    <row r="21" spans="1:38" x14ac:dyDescent="0.25">
      <c r="B21" s="54">
        <v>4</v>
      </c>
      <c r="C21" s="54"/>
      <c r="D21" s="54">
        <v>5853020062</v>
      </c>
      <c r="E21" s="55" t="s">
        <v>192</v>
      </c>
      <c r="F21" s="56" t="s">
        <v>193</v>
      </c>
      <c r="G21" s="2">
        <v>0</v>
      </c>
      <c r="H21" s="2">
        <v>1</v>
      </c>
      <c r="I21" s="2">
        <v>1</v>
      </c>
      <c r="J21" s="10">
        <v>1</v>
      </c>
      <c r="K21" s="10">
        <v>1</v>
      </c>
      <c r="L21" s="10">
        <v>1</v>
      </c>
      <c r="M21" s="10">
        <v>0</v>
      </c>
      <c r="N21" s="10">
        <v>0</v>
      </c>
      <c r="O21" s="7">
        <f t="shared" si="0"/>
        <v>5</v>
      </c>
      <c r="P21" s="34">
        <f t="shared" si="1"/>
        <v>6.25</v>
      </c>
      <c r="Q21" s="33"/>
      <c r="R21" s="8">
        <v>0</v>
      </c>
      <c r="S21" s="47">
        <f t="shared" si="3"/>
        <v>0</v>
      </c>
      <c r="U21" s="8"/>
      <c r="V21" s="34">
        <f t="shared" si="4"/>
        <v>0</v>
      </c>
      <c r="W21" s="9"/>
      <c r="X21" s="39">
        <f t="shared" si="5"/>
        <v>6.25</v>
      </c>
      <c r="Y21" s="40" t="str">
        <f t="shared" si="2"/>
        <v>FAIL</v>
      </c>
    </row>
    <row r="22" spans="1:38" x14ac:dyDescent="0.25">
      <c r="B22" s="49">
        <v>5</v>
      </c>
      <c r="C22" s="49"/>
      <c r="D22" s="49">
        <v>5853020294</v>
      </c>
      <c r="E22" s="50" t="s">
        <v>70</v>
      </c>
      <c r="F22" s="51" t="s">
        <v>71</v>
      </c>
      <c r="G22" s="2">
        <v>1</v>
      </c>
      <c r="H22" s="2">
        <v>1</v>
      </c>
      <c r="I22" s="2">
        <v>1</v>
      </c>
      <c r="J22" s="10">
        <v>1</v>
      </c>
      <c r="K22" s="10">
        <v>1</v>
      </c>
      <c r="L22" s="10">
        <v>1</v>
      </c>
      <c r="M22" s="10">
        <v>1</v>
      </c>
      <c r="N22" s="10">
        <v>1</v>
      </c>
      <c r="O22" s="7">
        <f t="shared" si="0"/>
        <v>8</v>
      </c>
      <c r="P22" s="34">
        <f t="shared" si="1"/>
        <v>10</v>
      </c>
      <c r="Q22" s="33"/>
      <c r="R22" s="8">
        <v>10</v>
      </c>
      <c r="S22" s="47">
        <f t="shared" si="3"/>
        <v>15</v>
      </c>
      <c r="U22" s="8">
        <v>18</v>
      </c>
      <c r="V22" s="34">
        <f t="shared" si="4"/>
        <v>43.199999999999996</v>
      </c>
      <c r="W22" s="9"/>
      <c r="X22" s="39">
        <f t="shared" si="5"/>
        <v>68.199999999999989</v>
      </c>
      <c r="Y22" s="40" t="str">
        <f t="shared" si="2"/>
        <v>C+</v>
      </c>
    </row>
    <row r="23" spans="1:38" x14ac:dyDescent="0.25">
      <c r="A23" s="48"/>
      <c r="B23" s="49">
        <v>5</v>
      </c>
      <c r="C23" s="49"/>
      <c r="D23" s="49">
        <v>5853020419</v>
      </c>
      <c r="E23" s="50" t="s">
        <v>84</v>
      </c>
      <c r="F23" s="51" t="s">
        <v>85</v>
      </c>
      <c r="G23" s="2">
        <v>1</v>
      </c>
      <c r="H23" s="2">
        <v>1</v>
      </c>
      <c r="I23" s="2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7">
        <f t="shared" si="0"/>
        <v>8</v>
      </c>
      <c r="P23" s="34">
        <f t="shared" si="1"/>
        <v>10</v>
      </c>
      <c r="Q23" s="33"/>
      <c r="R23" s="8">
        <v>10</v>
      </c>
      <c r="S23" s="47">
        <f t="shared" si="3"/>
        <v>15</v>
      </c>
      <c r="U23" s="8">
        <v>19</v>
      </c>
      <c r="V23" s="34">
        <f t="shared" si="4"/>
        <v>45.6</v>
      </c>
      <c r="W23" s="9"/>
      <c r="X23" s="39">
        <f t="shared" si="5"/>
        <v>70.599999999999994</v>
      </c>
      <c r="Y23" s="40" t="str">
        <f t="shared" si="2"/>
        <v>B</v>
      </c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1:38" x14ac:dyDescent="0.25">
      <c r="B24" s="49">
        <v>5</v>
      </c>
      <c r="C24" s="49"/>
      <c r="D24" s="49">
        <v>5853010188</v>
      </c>
      <c r="E24" s="50" t="s">
        <v>112</v>
      </c>
      <c r="F24" s="51" t="s">
        <v>113</v>
      </c>
      <c r="G24" s="2">
        <v>1</v>
      </c>
      <c r="H24" s="2">
        <v>1</v>
      </c>
      <c r="I24" s="2">
        <v>1</v>
      </c>
      <c r="J24" s="10">
        <v>1</v>
      </c>
      <c r="K24" s="10">
        <v>0</v>
      </c>
      <c r="L24" s="10">
        <v>0</v>
      </c>
      <c r="M24" s="10">
        <v>1</v>
      </c>
      <c r="N24" s="10">
        <v>1</v>
      </c>
      <c r="O24" s="7">
        <f t="shared" si="0"/>
        <v>6</v>
      </c>
      <c r="P24" s="34">
        <f t="shared" si="1"/>
        <v>7.5</v>
      </c>
      <c r="Q24" s="33"/>
      <c r="R24" s="8">
        <v>10</v>
      </c>
      <c r="S24" s="47">
        <f t="shared" si="3"/>
        <v>15</v>
      </c>
      <c r="U24" s="8">
        <v>13</v>
      </c>
      <c r="V24" s="34">
        <f t="shared" si="4"/>
        <v>31.200000000000003</v>
      </c>
      <c r="W24" s="9"/>
      <c r="X24" s="39">
        <f t="shared" si="5"/>
        <v>53.7</v>
      </c>
      <c r="Y24" s="40" t="str">
        <f t="shared" si="2"/>
        <v>D</v>
      </c>
    </row>
    <row r="25" spans="1:38" x14ac:dyDescent="0.25">
      <c r="B25" s="49">
        <v>5</v>
      </c>
      <c r="C25" s="49"/>
      <c r="D25" s="49">
        <v>5853020351</v>
      </c>
      <c r="E25" s="50" t="s">
        <v>142</v>
      </c>
      <c r="F25" s="51" t="s">
        <v>143</v>
      </c>
      <c r="G25" s="2">
        <v>1</v>
      </c>
      <c r="H25" s="2">
        <v>1</v>
      </c>
      <c r="I25" s="2">
        <v>1</v>
      </c>
      <c r="J25" s="10">
        <v>1</v>
      </c>
      <c r="K25" s="10">
        <v>1</v>
      </c>
      <c r="L25" s="10">
        <v>1</v>
      </c>
      <c r="M25" s="10">
        <v>1</v>
      </c>
      <c r="N25" s="10">
        <v>1</v>
      </c>
      <c r="O25" s="7">
        <f t="shared" si="0"/>
        <v>8</v>
      </c>
      <c r="P25" s="34">
        <f t="shared" si="1"/>
        <v>10</v>
      </c>
      <c r="Q25" s="33"/>
      <c r="R25" s="8">
        <v>10</v>
      </c>
      <c r="S25" s="47">
        <f t="shared" si="3"/>
        <v>15</v>
      </c>
      <c r="U25" s="8">
        <v>14</v>
      </c>
      <c r="V25" s="34">
        <f t="shared" si="4"/>
        <v>33.6</v>
      </c>
      <c r="W25" s="9"/>
      <c r="X25" s="39">
        <f t="shared" si="5"/>
        <v>58.6</v>
      </c>
      <c r="Y25" s="40" t="str">
        <f t="shared" si="2"/>
        <v>D+</v>
      </c>
    </row>
    <row r="26" spans="1:38" s="48" customFormat="1" x14ac:dyDescent="0.25">
      <c r="A26" s="1"/>
      <c r="B26" s="49">
        <v>5</v>
      </c>
      <c r="C26" s="49"/>
      <c r="D26" s="49">
        <v>5853010139</v>
      </c>
      <c r="E26" s="50" t="s">
        <v>178</v>
      </c>
      <c r="F26" s="51" t="s">
        <v>179</v>
      </c>
      <c r="G26" s="2">
        <v>1</v>
      </c>
      <c r="H26" s="2">
        <v>1</v>
      </c>
      <c r="I26" s="2">
        <v>1</v>
      </c>
      <c r="J26" s="10">
        <v>1</v>
      </c>
      <c r="K26" s="10">
        <v>1</v>
      </c>
      <c r="L26" s="10">
        <v>1</v>
      </c>
      <c r="M26" s="10">
        <v>1</v>
      </c>
      <c r="N26" s="10">
        <v>1</v>
      </c>
      <c r="O26" s="7">
        <f t="shared" si="0"/>
        <v>8</v>
      </c>
      <c r="P26" s="34">
        <f t="shared" si="1"/>
        <v>10</v>
      </c>
      <c r="Q26" s="33"/>
      <c r="R26" s="8">
        <v>10</v>
      </c>
      <c r="S26" s="47">
        <f t="shared" si="3"/>
        <v>15</v>
      </c>
      <c r="T26"/>
      <c r="U26" s="8">
        <v>16</v>
      </c>
      <c r="V26" s="34">
        <f t="shared" si="4"/>
        <v>38.4</v>
      </c>
      <c r="W26" s="9"/>
      <c r="X26" s="39">
        <f t="shared" si="5"/>
        <v>63.4</v>
      </c>
      <c r="Y26" s="40" t="str">
        <f t="shared" si="2"/>
        <v>C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25">
      <c r="B27" s="42">
        <v>6</v>
      </c>
      <c r="C27" s="42"/>
      <c r="D27" s="42">
        <v>5853020278</v>
      </c>
      <c r="E27" s="43" t="s">
        <v>42</v>
      </c>
      <c r="F27" s="44" t="s">
        <v>43</v>
      </c>
      <c r="G27" s="2">
        <v>1</v>
      </c>
      <c r="H27" s="2">
        <v>1</v>
      </c>
      <c r="I27" s="2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7">
        <f t="shared" ref="O27:O57" si="6">SUM(G27:N27)</f>
        <v>8</v>
      </c>
      <c r="P27" s="34">
        <f t="shared" ref="P27:P57" si="7">O27/8*10</f>
        <v>10</v>
      </c>
      <c r="Q27" s="33"/>
      <c r="R27" s="8">
        <v>13</v>
      </c>
      <c r="S27" s="47">
        <f t="shared" si="3"/>
        <v>19.5</v>
      </c>
      <c r="U27" s="8">
        <v>13</v>
      </c>
      <c r="V27" s="34">
        <f t="shared" si="4"/>
        <v>31.200000000000003</v>
      </c>
      <c r="W27" s="9"/>
      <c r="X27" s="39">
        <f t="shared" si="5"/>
        <v>60.7</v>
      </c>
      <c r="Y27" s="40" t="str">
        <f t="shared" ref="Y27:Y57" si="8">IF(X27&gt;=79.5,"A",IF(X27&gt;=74.5,"B+",IF(X27&gt;=69.5,"B",IF(X27&gt;=64.5,"C+",IF(X27&gt;=59.5,"C",IF(X27&gt;=54.5,"D+",IF(X27&gt;=44.5,"D",IF(X27&lt;44.5,"FAIL"))))))))</f>
        <v>C</v>
      </c>
    </row>
    <row r="28" spans="1:38" x14ac:dyDescent="0.25">
      <c r="B28" s="42">
        <v>6</v>
      </c>
      <c r="C28" s="42"/>
      <c r="D28" s="42">
        <v>5853020534</v>
      </c>
      <c r="E28" s="43" t="s">
        <v>46</v>
      </c>
      <c r="F28" s="44" t="s">
        <v>47</v>
      </c>
      <c r="G28" s="2">
        <v>1</v>
      </c>
      <c r="H28" s="2">
        <v>1</v>
      </c>
      <c r="I28" s="2">
        <v>1</v>
      </c>
      <c r="J28" s="10">
        <v>1</v>
      </c>
      <c r="K28" s="10">
        <v>1</v>
      </c>
      <c r="L28" s="10">
        <v>1</v>
      </c>
      <c r="M28" s="10">
        <v>1</v>
      </c>
      <c r="N28" s="10">
        <v>1</v>
      </c>
      <c r="O28" s="7">
        <f t="shared" si="6"/>
        <v>8</v>
      </c>
      <c r="P28" s="34">
        <f t="shared" si="7"/>
        <v>10</v>
      </c>
      <c r="Q28" s="33"/>
      <c r="R28" s="8">
        <v>13</v>
      </c>
      <c r="S28" s="47">
        <f t="shared" si="3"/>
        <v>19.5</v>
      </c>
      <c r="U28" s="8">
        <v>19</v>
      </c>
      <c r="V28" s="34">
        <f t="shared" si="4"/>
        <v>45.6</v>
      </c>
      <c r="W28" s="9"/>
      <c r="X28" s="39">
        <f t="shared" si="5"/>
        <v>75.099999999999994</v>
      </c>
      <c r="Y28" s="40" t="str">
        <f t="shared" si="8"/>
        <v>B+</v>
      </c>
    </row>
    <row r="29" spans="1:38" x14ac:dyDescent="0.25">
      <c r="B29" s="42">
        <v>6</v>
      </c>
      <c r="C29" s="42"/>
      <c r="D29" s="42">
        <v>5853020286</v>
      </c>
      <c r="E29" s="43" t="s">
        <v>48</v>
      </c>
      <c r="F29" s="44" t="s">
        <v>49</v>
      </c>
      <c r="G29" s="2">
        <v>1</v>
      </c>
      <c r="H29" s="52"/>
      <c r="I29" s="2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7">
        <f t="shared" si="6"/>
        <v>7</v>
      </c>
      <c r="P29" s="34">
        <f t="shared" si="7"/>
        <v>8.75</v>
      </c>
      <c r="Q29" s="33"/>
      <c r="R29" s="8">
        <v>13</v>
      </c>
      <c r="S29" s="47">
        <f t="shared" si="3"/>
        <v>19.5</v>
      </c>
      <c r="U29" s="8">
        <v>14</v>
      </c>
      <c r="V29" s="34">
        <f t="shared" si="4"/>
        <v>33.6</v>
      </c>
      <c r="W29" s="9"/>
      <c r="X29" s="39">
        <f t="shared" si="5"/>
        <v>61.85</v>
      </c>
      <c r="Y29" s="40" t="str">
        <f t="shared" si="8"/>
        <v>C</v>
      </c>
    </row>
    <row r="30" spans="1:38" x14ac:dyDescent="0.25">
      <c r="B30" s="42">
        <v>6</v>
      </c>
      <c r="C30" s="42"/>
      <c r="D30" s="42">
        <v>5853020252</v>
      </c>
      <c r="E30" s="43" t="s">
        <v>76</v>
      </c>
      <c r="F30" s="44" t="s">
        <v>77</v>
      </c>
      <c r="G30" s="2">
        <v>1</v>
      </c>
      <c r="H30" s="2">
        <v>1</v>
      </c>
      <c r="I30" s="2">
        <v>1</v>
      </c>
      <c r="J30" s="10">
        <v>1</v>
      </c>
      <c r="K30" s="10">
        <v>1</v>
      </c>
      <c r="L30" s="10">
        <v>1</v>
      </c>
      <c r="M30" s="10">
        <v>1</v>
      </c>
      <c r="N30" s="10">
        <v>1</v>
      </c>
      <c r="O30" s="7">
        <f t="shared" si="6"/>
        <v>8</v>
      </c>
      <c r="P30" s="34">
        <f t="shared" si="7"/>
        <v>10</v>
      </c>
      <c r="Q30" s="33"/>
      <c r="R30" s="8">
        <v>13</v>
      </c>
      <c r="S30" s="47">
        <f t="shared" si="3"/>
        <v>19.5</v>
      </c>
      <c r="U30" s="8">
        <v>14</v>
      </c>
      <c r="V30" s="34">
        <f t="shared" si="4"/>
        <v>33.6</v>
      </c>
      <c r="W30" s="9"/>
      <c r="X30" s="39">
        <f t="shared" si="5"/>
        <v>63.1</v>
      </c>
      <c r="Y30" s="40" t="str">
        <f t="shared" si="8"/>
        <v>C</v>
      </c>
    </row>
    <row r="31" spans="1:38" x14ac:dyDescent="0.25">
      <c r="B31" s="42">
        <v>6</v>
      </c>
      <c r="C31" s="42"/>
      <c r="D31" s="42">
        <v>5853020492</v>
      </c>
      <c r="E31" s="43" t="s">
        <v>120</v>
      </c>
      <c r="F31" s="44" t="s">
        <v>121</v>
      </c>
      <c r="G31" s="2">
        <v>1</v>
      </c>
      <c r="H31" s="2">
        <v>1</v>
      </c>
      <c r="I31" s="2">
        <v>1</v>
      </c>
      <c r="J31" s="10">
        <v>1</v>
      </c>
      <c r="K31" s="10">
        <v>1</v>
      </c>
      <c r="L31" s="10">
        <v>1</v>
      </c>
      <c r="M31" s="10">
        <v>1</v>
      </c>
      <c r="N31" s="10">
        <v>1</v>
      </c>
      <c r="O31" s="7">
        <f t="shared" si="6"/>
        <v>8</v>
      </c>
      <c r="P31" s="34">
        <f t="shared" si="7"/>
        <v>10</v>
      </c>
      <c r="Q31" s="33"/>
      <c r="R31" s="8">
        <v>13</v>
      </c>
      <c r="S31" s="47">
        <f t="shared" si="3"/>
        <v>19.5</v>
      </c>
      <c r="U31" s="8">
        <v>10</v>
      </c>
      <c r="V31" s="34">
        <f t="shared" si="4"/>
        <v>24</v>
      </c>
      <c r="W31" s="9"/>
      <c r="X31" s="39">
        <f t="shared" si="5"/>
        <v>53.5</v>
      </c>
      <c r="Y31" s="40" t="str">
        <f t="shared" si="8"/>
        <v>D</v>
      </c>
    </row>
    <row r="32" spans="1:38" x14ac:dyDescent="0.25">
      <c r="B32" s="49">
        <v>7</v>
      </c>
      <c r="C32" s="49"/>
      <c r="D32" s="49">
        <v>5853020401</v>
      </c>
      <c r="E32" s="50" t="s">
        <v>122</v>
      </c>
      <c r="F32" s="51" t="s">
        <v>123</v>
      </c>
      <c r="G32" s="2">
        <v>1</v>
      </c>
      <c r="H32" s="2">
        <v>1</v>
      </c>
      <c r="I32" s="2">
        <v>1</v>
      </c>
      <c r="J32" s="10">
        <v>1</v>
      </c>
      <c r="K32" s="10">
        <v>1</v>
      </c>
      <c r="L32" s="10">
        <v>1</v>
      </c>
      <c r="M32" s="10">
        <v>1</v>
      </c>
      <c r="N32" s="10">
        <v>1</v>
      </c>
      <c r="O32" s="7">
        <f t="shared" si="6"/>
        <v>8</v>
      </c>
      <c r="P32" s="34">
        <f t="shared" si="7"/>
        <v>10</v>
      </c>
      <c r="Q32" s="33"/>
      <c r="R32" s="8">
        <v>13</v>
      </c>
      <c r="S32" s="47">
        <f t="shared" si="3"/>
        <v>19.5</v>
      </c>
      <c r="U32" s="8">
        <v>20</v>
      </c>
      <c r="V32" s="34">
        <f t="shared" si="4"/>
        <v>48</v>
      </c>
      <c r="W32" s="9"/>
      <c r="X32" s="39">
        <f t="shared" si="5"/>
        <v>77.5</v>
      </c>
      <c r="Y32" s="40" t="str">
        <f t="shared" si="8"/>
        <v>B+</v>
      </c>
    </row>
    <row r="33" spans="2:25" x14ac:dyDescent="0.25">
      <c r="B33" s="49">
        <v>7</v>
      </c>
      <c r="C33" s="49"/>
      <c r="D33" s="49">
        <v>5853020187</v>
      </c>
      <c r="E33" s="50" t="s">
        <v>124</v>
      </c>
      <c r="F33" s="51" t="s">
        <v>125</v>
      </c>
      <c r="G33" s="2">
        <v>1</v>
      </c>
      <c r="H33" s="2">
        <v>1</v>
      </c>
      <c r="I33" s="2">
        <v>0</v>
      </c>
      <c r="J33" s="10">
        <v>1</v>
      </c>
      <c r="K33" s="10">
        <v>1</v>
      </c>
      <c r="L33" s="10">
        <v>1</v>
      </c>
      <c r="M33" s="10">
        <v>1</v>
      </c>
      <c r="N33" s="10">
        <v>1</v>
      </c>
      <c r="O33" s="7">
        <f t="shared" si="6"/>
        <v>7</v>
      </c>
      <c r="P33" s="34">
        <f t="shared" si="7"/>
        <v>8.75</v>
      </c>
      <c r="Q33" s="33"/>
      <c r="R33" s="8">
        <v>13</v>
      </c>
      <c r="S33" s="47">
        <f t="shared" si="3"/>
        <v>19.5</v>
      </c>
      <c r="U33" s="8">
        <v>13</v>
      </c>
      <c r="V33" s="34">
        <f t="shared" si="4"/>
        <v>31.200000000000003</v>
      </c>
      <c r="W33" s="9"/>
      <c r="X33" s="39">
        <f t="shared" si="5"/>
        <v>59.45</v>
      </c>
      <c r="Y33" s="40" t="str">
        <f t="shared" si="8"/>
        <v>D+</v>
      </c>
    </row>
    <row r="34" spans="2:25" x14ac:dyDescent="0.25">
      <c r="B34" s="49">
        <v>7</v>
      </c>
      <c r="C34" s="49"/>
      <c r="D34" s="49">
        <v>5853020179</v>
      </c>
      <c r="E34" s="50" t="s">
        <v>127</v>
      </c>
      <c r="F34" s="51" t="s">
        <v>126</v>
      </c>
      <c r="G34" s="2">
        <v>1</v>
      </c>
      <c r="H34" s="2">
        <v>1</v>
      </c>
      <c r="I34" s="2">
        <v>0</v>
      </c>
      <c r="J34" s="10">
        <v>0</v>
      </c>
      <c r="K34" s="10">
        <v>1</v>
      </c>
      <c r="L34" s="10">
        <v>0</v>
      </c>
      <c r="M34" s="10">
        <v>1</v>
      </c>
      <c r="N34" s="10">
        <v>1</v>
      </c>
      <c r="O34" s="7">
        <f t="shared" si="6"/>
        <v>5</v>
      </c>
      <c r="P34" s="34">
        <f t="shared" si="7"/>
        <v>6.25</v>
      </c>
      <c r="Q34" s="33"/>
      <c r="R34" s="8">
        <v>13</v>
      </c>
      <c r="S34" s="47">
        <f t="shared" si="3"/>
        <v>19.5</v>
      </c>
      <c r="U34" s="8">
        <v>15</v>
      </c>
      <c r="V34" s="34">
        <f t="shared" si="4"/>
        <v>36</v>
      </c>
      <c r="W34" s="9"/>
      <c r="X34" s="39">
        <f t="shared" si="5"/>
        <v>61.75</v>
      </c>
      <c r="Y34" s="40" t="str">
        <f t="shared" si="8"/>
        <v>C</v>
      </c>
    </row>
    <row r="35" spans="2:25" x14ac:dyDescent="0.25">
      <c r="B35" s="49">
        <v>7</v>
      </c>
      <c r="C35" s="49"/>
      <c r="D35" s="49">
        <v>5853020377</v>
      </c>
      <c r="E35" s="50" t="s">
        <v>128</v>
      </c>
      <c r="F35" s="51" t="s">
        <v>129</v>
      </c>
      <c r="G35" s="2">
        <v>1</v>
      </c>
      <c r="H35" s="2">
        <v>1</v>
      </c>
      <c r="I35" s="2">
        <v>1</v>
      </c>
      <c r="J35" s="10">
        <v>0</v>
      </c>
      <c r="K35" s="10">
        <v>0</v>
      </c>
      <c r="L35" s="10">
        <v>1</v>
      </c>
      <c r="M35" s="10">
        <v>1</v>
      </c>
      <c r="N35" s="10">
        <v>1</v>
      </c>
      <c r="O35" s="7">
        <f t="shared" si="6"/>
        <v>6</v>
      </c>
      <c r="P35" s="34">
        <f t="shared" si="7"/>
        <v>7.5</v>
      </c>
      <c r="Q35" s="33"/>
      <c r="R35" s="8">
        <v>13</v>
      </c>
      <c r="S35" s="47">
        <f t="shared" si="3"/>
        <v>19.5</v>
      </c>
      <c r="U35" s="8">
        <v>13</v>
      </c>
      <c r="V35" s="34">
        <f t="shared" si="4"/>
        <v>31.200000000000003</v>
      </c>
      <c r="W35" s="9"/>
      <c r="X35" s="39">
        <f t="shared" si="5"/>
        <v>58.2</v>
      </c>
      <c r="Y35" s="40" t="str">
        <f t="shared" si="8"/>
        <v>D+</v>
      </c>
    </row>
    <row r="36" spans="2:25" x14ac:dyDescent="0.25">
      <c r="B36" s="49">
        <v>7</v>
      </c>
      <c r="C36" s="49"/>
      <c r="D36" s="49">
        <v>5853020138</v>
      </c>
      <c r="E36" s="50" t="s">
        <v>132</v>
      </c>
      <c r="F36" s="51" t="s">
        <v>133</v>
      </c>
      <c r="G36" s="2">
        <v>1</v>
      </c>
      <c r="H36" s="52">
        <v>0</v>
      </c>
      <c r="I36" s="2">
        <v>1</v>
      </c>
      <c r="J36" s="10">
        <v>1</v>
      </c>
      <c r="K36" s="10">
        <v>1</v>
      </c>
      <c r="L36" s="10">
        <v>1</v>
      </c>
      <c r="M36" s="10">
        <v>1</v>
      </c>
      <c r="N36" s="10">
        <v>1</v>
      </c>
      <c r="O36" s="7">
        <f t="shared" si="6"/>
        <v>7</v>
      </c>
      <c r="P36" s="34">
        <f t="shared" si="7"/>
        <v>8.75</v>
      </c>
      <c r="Q36" s="33"/>
      <c r="R36" s="8">
        <v>13</v>
      </c>
      <c r="S36" s="47">
        <f t="shared" si="3"/>
        <v>19.5</v>
      </c>
      <c r="U36" s="8">
        <v>16</v>
      </c>
      <c r="V36" s="34">
        <f t="shared" si="4"/>
        <v>38.4</v>
      </c>
      <c r="W36" s="9"/>
      <c r="X36" s="39">
        <f t="shared" si="5"/>
        <v>66.650000000000006</v>
      </c>
      <c r="Y36" s="40" t="str">
        <f t="shared" si="8"/>
        <v>C+</v>
      </c>
    </row>
    <row r="37" spans="2:25" x14ac:dyDescent="0.25">
      <c r="B37" s="49">
        <v>7</v>
      </c>
      <c r="C37" s="49"/>
      <c r="D37" s="49">
        <v>5853020104</v>
      </c>
      <c r="E37" s="50" t="s">
        <v>134</v>
      </c>
      <c r="F37" s="51" t="s">
        <v>135</v>
      </c>
      <c r="G37" s="2">
        <v>1</v>
      </c>
      <c r="H37" s="2">
        <v>0</v>
      </c>
      <c r="I37" s="2">
        <v>1</v>
      </c>
      <c r="J37" s="10">
        <v>1</v>
      </c>
      <c r="K37" s="10">
        <v>1</v>
      </c>
      <c r="L37" s="10">
        <v>1</v>
      </c>
      <c r="M37" s="10">
        <v>1</v>
      </c>
      <c r="N37" s="10">
        <v>1</v>
      </c>
      <c r="O37" s="7">
        <f t="shared" si="6"/>
        <v>7</v>
      </c>
      <c r="P37" s="34">
        <f t="shared" si="7"/>
        <v>8.75</v>
      </c>
      <c r="Q37" s="33"/>
      <c r="R37" s="8">
        <v>13</v>
      </c>
      <c r="S37" s="47">
        <f t="shared" si="3"/>
        <v>19.5</v>
      </c>
      <c r="U37" s="8">
        <v>13</v>
      </c>
      <c r="V37" s="34">
        <f t="shared" si="4"/>
        <v>31.200000000000003</v>
      </c>
      <c r="W37" s="9"/>
      <c r="X37" s="39">
        <f t="shared" si="5"/>
        <v>59.45</v>
      </c>
      <c r="Y37" s="40" t="str">
        <f t="shared" si="8"/>
        <v>D+</v>
      </c>
    </row>
    <row r="38" spans="2:25" x14ac:dyDescent="0.25">
      <c r="B38" s="54">
        <v>8</v>
      </c>
      <c r="C38" s="54"/>
      <c r="D38" s="54">
        <v>5853020450</v>
      </c>
      <c r="E38" s="55" t="s">
        <v>130</v>
      </c>
      <c r="F38" s="56" t="s">
        <v>131</v>
      </c>
      <c r="G38" s="2">
        <v>1</v>
      </c>
      <c r="H38" s="2">
        <v>1</v>
      </c>
      <c r="I38" s="2">
        <v>1</v>
      </c>
      <c r="J38" s="10">
        <v>1</v>
      </c>
      <c r="K38" s="10">
        <v>1</v>
      </c>
      <c r="L38" s="10">
        <v>1</v>
      </c>
      <c r="M38" s="10">
        <v>1</v>
      </c>
      <c r="N38" s="10">
        <v>1</v>
      </c>
      <c r="O38" s="7">
        <f t="shared" si="6"/>
        <v>8</v>
      </c>
      <c r="P38" s="34">
        <f t="shared" si="7"/>
        <v>10</v>
      </c>
      <c r="Q38" s="33"/>
      <c r="R38" s="8">
        <v>9.5</v>
      </c>
      <c r="S38" s="47">
        <f t="shared" si="3"/>
        <v>14.25</v>
      </c>
      <c r="U38" s="8">
        <v>20</v>
      </c>
      <c r="V38" s="34">
        <f t="shared" si="4"/>
        <v>48</v>
      </c>
      <c r="W38" s="9"/>
      <c r="X38" s="39">
        <f t="shared" si="5"/>
        <v>72.25</v>
      </c>
      <c r="Y38" s="40" t="str">
        <f t="shared" si="8"/>
        <v>B</v>
      </c>
    </row>
    <row r="39" spans="2:25" x14ac:dyDescent="0.25">
      <c r="B39" s="54">
        <v>8</v>
      </c>
      <c r="C39" s="54"/>
      <c r="D39" s="54">
        <v>5853020328</v>
      </c>
      <c r="E39" s="55" t="s">
        <v>136</v>
      </c>
      <c r="F39" s="56" t="s">
        <v>137</v>
      </c>
      <c r="G39" s="2">
        <v>1</v>
      </c>
      <c r="H39" s="2">
        <v>1</v>
      </c>
      <c r="I39" s="2">
        <v>1</v>
      </c>
      <c r="J39" s="10">
        <v>1</v>
      </c>
      <c r="K39" s="10">
        <v>1</v>
      </c>
      <c r="L39" s="10">
        <v>1</v>
      </c>
      <c r="M39" s="53">
        <v>0</v>
      </c>
      <c r="N39" s="10">
        <v>1</v>
      </c>
      <c r="O39" s="7">
        <f t="shared" si="6"/>
        <v>7</v>
      </c>
      <c r="P39" s="34">
        <f t="shared" si="7"/>
        <v>8.75</v>
      </c>
      <c r="Q39" s="33"/>
      <c r="R39" s="8">
        <v>9.5</v>
      </c>
      <c r="S39" s="47">
        <f t="shared" si="3"/>
        <v>14.25</v>
      </c>
      <c r="U39" s="8">
        <v>13</v>
      </c>
      <c r="V39" s="34">
        <f t="shared" si="4"/>
        <v>31.200000000000003</v>
      </c>
      <c r="W39" s="9"/>
      <c r="X39" s="39">
        <f t="shared" si="5"/>
        <v>54.2</v>
      </c>
      <c r="Y39" s="40" t="str">
        <f t="shared" si="8"/>
        <v>D</v>
      </c>
    </row>
    <row r="40" spans="2:25" x14ac:dyDescent="0.25">
      <c r="B40" s="54">
        <v>8</v>
      </c>
      <c r="C40" s="54"/>
      <c r="D40" s="54">
        <v>5853020104</v>
      </c>
      <c r="E40" s="55" t="s">
        <v>138</v>
      </c>
      <c r="F40" s="56" t="s">
        <v>139</v>
      </c>
      <c r="G40" s="2">
        <v>1</v>
      </c>
      <c r="H40" s="2">
        <v>1</v>
      </c>
      <c r="I40" s="2">
        <v>1</v>
      </c>
      <c r="J40" s="10">
        <v>1</v>
      </c>
      <c r="K40" s="10">
        <v>1</v>
      </c>
      <c r="L40" s="10">
        <v>1</v>
      </c>
      <c r="M40" s="10">
        <v>1</v>
      </c>
      <c r="N40" s="10">
        <v>1</v>
      </c>
      <c r="O40" s="7">
        <f t="shared" si="6"/>
        <v>8</v>
      </c>
      <c r="P40" s="34">
        <f t="shared" si="7"/>
        <v>10</v>
      </c>
      <c r="Q40" s="33"/>
      <c r="R40" s="8">
        <v>9.5</v>
      </c>
      <c r="S40" s="47">
        <f t="shared" si="3"/>
        <v>14.25</v>
      </c>
      <c r="U40" s="8">
        <v>12</v>
      </c>
      <c r="V40" s="34">
        <f t="shared" si="4"/>
        <v>28.799999999999997</v>
      </c>
      <c r="W40" s="9"/>
      <c r="X40" s="39">
        <f t="shared" si="5"/>
        <v>53.05</v>
      </c>
      <c r="Y40" s="40" t="str">
        <f t="shared" si="8"/>
        <v>D</v>
      </c>
    </row>
    <row r="41" spans="2:25" x14ac:dyDescent="0.25">
      <c r="B41" s="54">
        <v>8</v>
      </c>
      <c r="C41" s="54"/>
      <c r="D41" s="54">
        <v>5853020435</v>
      </c>
      <c r="E41" s="55" t="s">
        <v>140</v>
      </c>
      <c r="F41" s="56" t="s">
        <v>141</v>
      </c>
      <c r="G41" s="2">
        <v>1</v>
      </c>
      <c r="H41" s="2">
        <v>1</v>
      </c>
      <c r="I41" s="2">
        <v>1</v>
      </c>
      <c r="J41" s="10">
        <v>1</v>
      </c>
      <c r="K41" s="10">
        <v>1</v>
      </c>
      <c r="L41" s="10">
        <v>1</v>
      </c>
      <c r="M41" s="10">
        <v>1</v>
      </c>
      <c r="N41" s="10">
        <v>1</v>
      </c>
      <c r="O41" s="7">
        <f t="shared" si="6"/>
        <v>8</v>
      </c>
      <c r="P41" s="34">
        <f t="shared" si="7"/>
        <v>10</v>
      </c>
      <c r="Q41" s="33"/>
      <c r="R41" s="8">
        <v>9.5</v>
      </c>
      <c r="S41" s="47">
        <f t="shared" si="3"/>
        <v>14.25</v>
      </c>
      <c r="U41" s="8">
        <v>8</v>
      </c>
      <c r="V41" s="34">
        <f t="shared" si="4"/>
        <v>19.2</v>
      </c>
      <c r="W41" s="9"/>
      <c r="X41" s="39">
        <f t="shared" si="5"/>
        <v>43.45</v>
      </c>
      <c r="Y41" s="40" t="str">
        <f t="shared" si="8"/>
        <v>FAIL</v>
      </c>
    </row>
    <row r="42" spans="2:25" x14ac:dyDescent="0.25">
      <c r="B42" s="54">
        <v>8</v>
      </c>
      <c r="C42" s="54"/>
      <c r="D42" s="54"/>
      <c r="E42" s="55" t="s">
        <v>152</v>
      </c>
      <c r="F42" s="56" t="s">
        <v>153</v>
      </c>
      <c r="G42" s="2">
        <v>1</v>
      </c>
      <c r="H42" s="2">
        <v>1</v>
      </c>
      <c r="I42" s="2">
        <v>1</v>
      </c>
      <c r="J42" s="10">
        <v>1</v>
      </c>
      <c r="K42" s="10">
        <v>1</v>
      </c>
      <c r="L42" s="10">
        <v>1</v>
      </c>
      <c r="M42" s="10">
        <v>1</v>
      </c>
      <c r="N42" s="10">
        <v>1</v>
      </c>
      <c r="O42" s="7">
        <f t="shared" si="6"/>
        <v>8</v>
      </c>
      <c r="P42" s="34">
        <f t="shared" si="7"/>
        <v>10</v>
      </c>
      <c r="Q42" s="33"/>
      <c r="R42" s="8">
        <v>9.5</v>
      </c>
      <c r="S42" s="47">
        <f t="shared" si="3"/>
        <v>14.25</v>
      </c>
      <c r="U42" s="8">
        <v>14</v>
      </c>
      <c r="V42" s="34">
        <f t="shared" si="4"/>
        <v>33.6</v>
      </c>
      <c r="W42" s="9"/>
      <c r="X42" s="39">
        <f t="shared" si="5"/>
        <v>57.85</v>
      </c>
      <c r="Y42" s="40" t="str">
        <f t="shared" si="8"/>
        <v>D+</v>
      </c>
    </row>
    <row r="43" spans="2:25" x14ac:dyDescent="0.25">
      <c r="B43" s="49">
        <v>9</v>
      </c>
      <c r="C43" s="49"/>
      <c r="D43" s="49"/>
      <c r="E43" s="50" t="s">
        <v>98</v>
      </c>
      <c r="F43" s="51" t="s">
        <v>99</v>
      </c>
      <c r="G43" s="2">
        <v>1</v>
      </c>
      <c r="H43" s="2">
        <v>1</v>
      </c>
      <c r="I43" s="2">
        <v>1</v>
      </c>
      <c r="J43" s="10">
        <v>1</v>
      </c>
      <c r="K43" s="10">
        <v>1</v>
      </c>
      <c r="L43" s="10">
        <v>1</v>
      </c>
      <c r="M43" s="10">
        <v>1</v>
      </c>
      <c r="N43" s="10">
        <v>1</v>
      </c>
      <c r="O43" s="7">
        <f t="shared" si="6"/>
        <v>8</v>
      </c>
      <c r="P43" s="34">
        <f t="shared" si="7"/>
        <v>10</v>
      </c>
      <c r="Q43" s="33"/>
      <c r="R43" s="8">
        <v>0</v>
      </c>
      <c r="S43" s="47">
        <f t="shared" si="3"/>
        <v>0</v>
      </c>
      <c r="U43" s="8">
        <v>9</v>
      </c>
      <c r="V43" s="34">
        <f t="shared" si="4"/>
        <v>21.599999999999998</v>
      </c>
      <c r="W43" s="9"/>
      <c r="X43" s="39">
        <f t="shared" si="5"/>
        <v>31.599999999999998</v>
      </c>
      <c r="Y43" s="40" t="str">
        <f t="shared" si="8"/>
        <v>FAIL</v>
      </c>
    </row>
    <row r="44" spans="2:25" x14ac:dyDescent="0.25">
      <c r="B44" s="49">
        <v>9</v>
      </c>
      <c r="C44" s="49"/>
      <c r="D44" s="49">
        <v>5853020187</v>
      </c>
      <c r="E44" s="50" t="s">
        <v>102</v>
      </c>
      <c r="F44" s="51" t="s">
        <v>103</v>
      </c>
      <c r="G44" s="2">
        <v>1</v>
      </c>
      <c r="H44" s="2">
        <v>1</v>
      </c>
      <c r="I44" s="2">
        <v>1</v>
      </c>
      <c r="J44" s="10">
        <v>1</v>
      </c>
      <c r="K44" s="10">
        <v>1</v>
      </c>
      <c r="L44" s="10">
        <v>0</v>
      </c>
      <c r="M44" s="10">
        <v>1</v>
      </c>
      <c r="N44" s="10">
        <v>1</v>
      </c>
      <c r="O44" s="7">
        <f t="shared" si="6"/>
        <v>7</v>
      </c>
      <c r="P44" s="34">
        <f t="shared" si="7"/>
        <v>8.75</v>
      </c>
      <c r="Q44" s="33"/>
      <c r="R44" s="8">
        <v>0</v>
      </c>
      <c r="S44" s="47">
        <f t="shared" si="3"/>
        <v>0</v>
      </c>
      <c r="U44" s="8">
        <v>16</v>
      </c>
      <c r="V44" s="34">
        <f t="shared" si="4"/>
        <v>38.4</v>
      </c>
      <c r="W44" s="9"/>
      <c r="X44" s="39">
        <f t="shared" si="5"/>
        <v>47.15</v>
      </c>
      <c r="Y44" s="40" t="str">
        <f t="shared" si="8"/>
        <v>D</v>
      </c>
    </row>
    <row r="45" spans="2:25" x14ac:dyDescent="0.25">
      <c r="B45" s="49">
        <v>9</v>
      </c>
      <c r="C45" s="49"/>
      <c r="D45" s="49">
        <v>5853010105</v>
      </c>
      <c r="E45" s="50" t="s">
        <v>108</v>
      </c>
      <c r="F45" s="51" t="s">
        <v>109</v>
      </c>
      <c r="G45" s="2">
        <v>1</v>
      </c>
      <c r="H45" s="2">
        <v>1</v>
      </c>
      <c r="I45" s="2">
        <v>1</v>
      </c>
      <c r="J45" s="10">
        <v>1</v>
      </c>
      <c r="K45" s="10">
        <v>1</v>
      </c>
      <c r="L45" s="10">
        <v>1</v>
      </c>
      <c r="M45" s="10">
        <v>1</v>
      </c>
      <c r="N45" s="10">
        <v>1</v>
      </c>
      <c r="O45" s="7">
        <f t="shared" si="6"/>
        <v>8</v>
      </c>
      <c r="P45" s="34">
        <f t="shared" si="7"/>
        <v>10</v>
      </c>
      <c r="Q45" s="33"/>
      <c r="R45" s="8">
        <v>0</v>
      </c>
      <c r="S45" s="47">
        <f t="shared" si="3"/>
        <v>0</v>
      </c>
      <c r="U45" s="8">
        <v>9</v>
      </c>
      <c r="V45" s="34">
        <f t="shared" si="4"/>
        <v>21.599999999999998</v>
      </c>
      <c r="W45" s="9"/>
      <c r="X45" s="39">
        <f t="shared" si="5"/>
        <v>31.599999999999998</v>
      </c>
      <c r="Y45" s="40" t="str">
        <f t="shared" si="8"/>
        <v>FAIL</v>
      </c>
    </row>
    <row r="46" spans="2:25" x14ac:dyDescent="0.25">
      <c r="B46" s="49">
        <v>9</v>
      </c>
      <c r="C46" s="49"/>
      <c r="D46" s="49">
        <v>5853010071</v>
      </c>
      <c r="E46" s="50" t="s">
        <v>110</v>
      </c>
      <c r="F46" s="51" t="s">
        <v>111</v>
      </c>
      <c r="G46" s="2">
        <v>1</v>
      </c>
      <c r="H46" s="2">
        <v>1</v>
      </c>
      <c r="I46" s="2">
        <v>1</v>
      </c>
      <c r="J46" s="10">
        <v>1</v>
      </c>
      <c r="K46" s="10">
        <v>1</v>
      </c>
      <c r="L46" s="10">
        <v>1</v>
      </c>
      <c r="M46" s="10">
        <v>1</v>
      </c>
      <c r="N46" s="10">
        <v>1</v>
      </c>
      <c r="O46" s="7">
        <f t="shared" si="6"/>
        <v>8</v>
      </c>
      <c r="P46" s="34">
        <f t="shared" si="7"/>
        <v>10</v>
      </c>
      <c r="Q46" s="33"/>
      <c r="R46" s="8">
        <v>0</v>
      </c>
      <c r="S46" s="47">
        <f t="shared" si="3"/>
        <v>0</v>
      </c>
      <c r="U46" s="8">
        <v>14</v>
      </c>
      <c r="V46" s="34">
        <f t="shared" si="4"/>
        <v>33.6</v>
      </c>
      <c r="W46" s="9"/>
      <c r="X46" s="39">
        <f t="shared" si="5"/>
        <v>43.6</v>
      </c>
      <c r="Y46" s="40" t="str">
        <f t="shared" si="8"/>
        <v>FAIL</v>
      </c>
    </row>
    <row r="47" spans="2:25" x14ac:dyDescent="0.25">
      <c r="B47" s="54">
        <v>10</v>
      </c>
      <c r="C47" s="54"/>
      <c r="D47" s="54">
        <v>5853020161</v>
      </c>
      <c r="E47" s="55" t="s">
        <v>92</v>
      </c>
      <c r="F47" s="56" t="s">
        <v>93</v>
      </c>
      <c r="G47" s="2">
        <v>1</v>
      </c>
      <c r="H47" s="2">
        <v>1</v>
      </c>
      <c r="I47" s="2">
        <v>1</v>
      </c>
      <c r="J47" s="10">
        <v>1</v>
      </c>
      <c r="K47" s="10">
        <v>1</v>
      </c>
      <c r="L47" s="10">
        <v>1</v>
      </c>
      <c r="M47" s="10">
        <v>1</v>
      </c>
      <c r="N47" s="10">
        <v>1</v>
      </c>
      <c r="O47" s="7">
        <f t="shared" si="6"/>
        <v>8</v>
      </c>
      <c r="P47" s="34">
        <f t="shared" si="7"/>
        <v>10</v>
      </c>
      <c r="Q47" s="33"/>
      <c r="R47" s="8">
        <v>12.5</v>
      </c>
      <c r="S47" s="47">
        <f t="shared" si="3"/>
        <v>18.75</v>
      </c>
      <c r="U47" s="8">
        <v>16</v>
      </c>
      <c r="V47" s="34">
        <f t="shared" si="4"/>
        <v>38.4</v>
      </c>
      <c r="W47" s="9"/>
      <c r="X47" s="39">
        <f t="shared" si="5"/>
        <v>67.150000000000006</v>
      </c>
      <c r="Y47" s="40" t="str">
        <f t="shared" si="8"/>
        <v>C+</v>
      </c>
    </row>
    <row r="48" spans="2:25" x14ac:dyDescent="0.25">
      <c r="B48" s="54">
        <v>10</v>
      </c>
      <c r="C48" s="54"/>
      <c r="D48" s="54"/>
      <c r="E48" s="55" t="s">
        <v>144</v>
      </c>
      <c r="F48" s="56" t="s">
        <v>145</v>
      </c>
      <c r="G48" s="2">
        <v>1</v>
      </c>
      <c r="H48" s="2">
        <v>1</v>
      </c>
      <c r="I48" s="2">
        <v>1</v>
      </c>
      <c r="J48" s="10">
        <v>1</v>
      </c>
      <c r="K48" s="10">
        <v>1</v>
      </c>
      <c r="L48" s="10">
        <v>1</v>
      </c>
      <c r="M48" s="10">
        <v>1</v>
      </c>
      <c r="N48" s="10">
        <v>0</v>
      </c>
      <c r="O48" s="7">
        <f t="shared" si="6"/>
        <v>7</v>
      </c>
      <c r="P48" s="34">
        <f t="shared" si="7"/>
        <v>8.75</v>
      </c>
      <c r="Q48" s="33"/>
      <c r="R48" s="8">
        <v>12.5</v>
      </c>
      <c r="S48" s="47">
        <f t="shared" si="3"/>
        <v>18.75</v>
      </c>
      <c r="U48" s="8"/>
      <c r="V48" s="34">
        <f t="shared" si="4"/>
        <v>0</v>
      </c>
      <c r="W48" s="9"/>
      <c r="X48" s="39">
        <f t="shared" si="5"/>
        <v>27.5</v>
      </c>
      <c r="Y48" s="40" t="s">
        <v>24</v>
      </c>
    </row>
    <row r="49" spans="2:25" x14ac:dyDescent="0.25">
      <c r="B49" s="54">
        <v>10</v>
      </c>
      <c r="C49" s="54"/>
      <c r="D49" s="54">
        <v>5853010121</v>
      </c>
      <c r="E49" s="55" t="s">
        <v>180</v>
      </c>
      <c r="F49" s="56" t="s">
        <v>181</v>
      </c>
      <c r="G49" s="2">
        <v>1</v>
      </c>
      <c r="H49" s="2">
        <v>1</v>
      </c>
      <c r="I49" s="2">
        <v>1</v>
      </c>
      <c r="J49" s="10">
        <v>1</v>
      </c>
      <c r="K49" s="10">
        <v>1</v>
      </c>
      <c r="L49" s="10">
        <v>1</v>
      </c>
      <c r="M49" s="10">
        <v>1</v>
      </c>
      <c r="N49" s="10">
        <v>1</v>
      </c>
      <c r="O49" s="7">
        <f t="shared" si="6"/>
        <v>8</v>
      </c>
      <c r="P49" s="34">
        <f t="shared" si="7"/>
        <v>10</v>
      </c>
      <c r="Q49" s="33"/>
      <c r="R49" s="8">
        <v>12.5</v>
      </c>
      <c r="S49" s="47">
        <f t="shared" si="3"/>
        <v>18.75</v>
      </c>
      <c r="U49" s="8">
        <v>12</v>
      </c>
      <c r="V49" s="34">
        <f t="shared" si="4"/>
        <v>28.799999999999997</v>
      </c>
      <c r="W49" s="9"/>
      <c r="X49" s="39">
        <f t="shared" si="5"/>
        <v>57.55</v>
      </c>
      <c r="Y49" s="40" t="str">
        <f t="shared" si="8"/>
        <v>D+</v>
      </c>
    </row>
    <row r="50" spans="2:25" x14ac:dyDescent="0.25">
      <c r="B50" s="54">
        <v>10</v>
      </c>
      <c r="C50" s="54"/>
      <c r="D50" s="54">
        <v>5853010170</v>
      </c>
      <c r="E50" s="55" t="s">
        <v>182</v>
      </c>
      <c r="F50" s="56" t="s">
        <v>183</v>
      </c>
      <c r="G50" s="2">
        <v>1</v>
      </c>
      <c r="H50" s="2">
        <v>1</v>
      </c>
      <c r="I50" s="2">
        <v>0</v>
      </c>
      <c r="J50" s="10">
        <v>1</v>
      </c>
      <c r="K50" s="10">
        <v>0</v>
      </c>
      <c r="L50" s="10">
        <v>1</v>
      </c>
      <c r="M50" s="10">
        <v>1</v>
      </c>
      <c r="N50" s="10">
        <v>1</v>
      </c>
      <c r="O50" s="7">
        <f t="shared" si="6"/>
        <v>6</v>
      </c>
      <c r="P50" s="34">
        <f t="shared" si="7"/>
        <v>7.5</v>
      </c>
      <c r="Q50" s="33"/>
      <c r="R50" s="8">
        <v>12.5</v>
      </c>
      <c r="S50" s="47">
        <f t="shared" si="3"/>
        <v>18.75</v>
      </c>
      <c r="U50" s="8">
        <v>19</v>
      </c>
      <c r="V50" s="34">
        <f t="shared" si="4"/>
        <v>45.6</v>
      </c>
      <c r="W50" s="9"/>
      <c r="X50" s="39">
        <f t="shared" si="5"/>
        <v>71.849999999999994</v>
      </c>
      <c r="Y50" s="40" t="str">
        <f t="shared" si="8"/>
        <v>B</v>
      </c>
    </row>
    <row r="51" spans="2:25" x14ac:dyDescent="0.25">
      <c r="B51" s="49">
        <v>11</v>
      </c>
      <c r="C51" s="49"/>
      <c r="D51" s="49">
        <v>5853010089</v>
      </c>
      <c r="E51" s="50" t="s">
        <v>44</v>
      </c>
      <c r="F51" s="51" t="s">
        <v>45</v>
      </c>
      <c r="G51" s="2">
        <v>1</v>
      </c>
      <c r="H51" s="2">
        <v>0</v>
      </c>
      <c r="I51" s="2">
        <v>1</v>
      </c>
      <c r="J51" s="10">
        <v>1</v>
      </c>
      <c r="K51" s="10">
        <v>1</v>
      </c>
      <c r="L51" s="10">
        <v>1</v>
      </c>
      <c r="M51" s="10">
        <v>1</v>
      </c>
      <c r="N51" s="10">
        <v>1</v>
      </c>
      <c r="O51" s="7">
        <f t="shared" si="6"/>
        <v>7</v>
      </c>
      <c r="P51" s="34">
        <f t="shared" si="7"/>
        <v>8.75</v>
      </c>
      <c r="Q51" s="33"/>
      <c r="R51" s="8">
        <v>14.5</v>
      </c>
      <c r="S51" s="47">
        <f t="shared" si="3"/>
        <v>21.75</v>
      </c>
      <c r="U51" s="8">
        <v>16</v>
      </c>
      <c r="V51" s="34">
        <f t="shared" si="4"/>
        <v>38.4</v>
      </c>
      <c r="W51" s="9"/>
      <c r="X51" s="39">
        <f t="shared" si="5"/>
        <v>68.900000000000006</v>
      </c>
      <c r="Y51" s="40" t="str">
        <f t="shared" si="8"/>
        <v>C+</v>
      </c>
    </row>
    <row r="52" spans="2:25" x14ac:dyDescent="0.25">
      <c r="B52" s="49">
        <v>11</v>
      </c>
      <c r="C52" s="49"/>
      <c r="D52" s="49">
        <v>5653590058</v>
      </c>
      <c r="E52" s="50" t="s">
        <v>52</v>
      </c>
      <c r="F52" s="51" t="s">
        <v>53</v>
      </c>
      <c r="G52" s="2">
        <v>1</v>
      </c>
      <c r="H52" s="2">
        <v>1</v>
      </c>
      <c r="I52" s="2">
        <v>1</v>
      </c>
      <c r="J52" s="10">
        <v>1</v>
      </c>
      <c r="K52" s="10">
        <v>1</v>
      </c>
      <c r="L52" s="10">
        <v>1</v>
      </c>
      <c r="M52" s="10">
        <v>1</v>
      </c>
      <c r="N52" s="10">
        <v>1</v>
      </c>
      <c r="O52" s="7">
        <f t="shared" si="6"/>
        <v>8</v>
      </c>
      <c r="P52" s="34">
        <f t="shared" si="7"/>
        <v>10</v>
      </c>
      <c r="Q52" s="33"/>
      <c r="R52" s="8">
        <v>14.5</v>
      </c>
      <c r="S52" s="47">
        <f t="shared" si="3"/>
        <v>21.75</v>
      </c>
      <c r="U52" s="8">
        <v>15</v>
      </c>
      <c r="V52" s="34">
        <f t="shared" si="4"/>
        <v>36</v>
      </c>
      <c r="W52" s="9"/>
      <c r="X52" s="39">
        <f t="shared" si="5"/>
        <v>67.75</v>
      </c>
      <c r="Y52" s="40" t="str">
        <f t="shared" si="8"/>
        <v>C+</v>
      </c>
    </row>
    <row r="53" spans="2:25" x14ac:dyDescent="0.25">
      <c r="B53" s="49">
        <v>11</v>
      </c>
      <c r="C53" s="49"/>
      <c r="D53" s="49">
        <v>5653020627</v>
      </c>
      <c r="E53" s="50" t="s">
        <v>57</v>
      </c>
      <c r="F53" s="51" t="s">
        <v>56</v>
      </c>
      <c r="G53" s="2">
        <v>1</v>
      </c>
      <c r="H53" s="2">
        <v>1</v>
      </c>
      <c r="I53" s="2">
        <v>0</v>
      </c>
      <c r="J53" s="10">
        <v>1</v>
      </c>
      <c r="K53" s="10">
        <v>1</v>
      </c>
      <c r="L53" s="10">
        <v>1</v>
      </c>
      <c r="M53" s="10">
        <v>1</v>
      </c>
      <c r="N53" s="10">
        <v>1</v>
      </c>
      <c r="O53" s="7">
        <f t="shared" si="6"/>
        <v>7</v>
      </c>
      <c r="P53" s="34">
        <f t="shared" si="7"/>
        <v>8.75</v>
      </c>
      <c r="Q53" s="33"/>
      <c r="R53" s="8">
        <v>14.5</v>
      </c>
      <c r="S53" s="47">
        <f t="shared" si="3"/>
        <v>21.75</v>
      </c>
      <c r="U53" s="8">
        <v>16</v>
      </c>
      <c r="V53" s="34">
        <f t="shared" si="4"/>
        <v>38.4</v>
      </c>
      <c r="W53" s="9"/>
      <c r="X53" s="39">
        <f t="shared" si="5"/>
        <v>68.900000000000006</v>
      </c>
      <c r="Y53" s="40" t="str">
        <f t="shared" si="8"/>
        <v>C+</v>
      </c>
    </row>
    <row r="54" spans="2:25" x14ac:dyDescent="0.25">
      <c r="B54" s="49">
        <v>11</v>
      </c>
      <c r="C54" s="49"/>
      <c r="D54" s="49">
        <v>5853020526</v>
      </c>
      <c r="E54" s="50" t="s">
        <v>58</v>
      </c>
      <c r="F54" s="51" t="s">
        <v>59</v>
      </c>
      <c r="G54" s="2">
        <v>1</v>
      </c>
      <c r="H54" s="2">
        <v>1</v>
      </c>
      <c r="I54" s="2">
        <v>1</v>
      </c>
      <c r="J54" s="10">
        <v>1</v>
      </c>
      <c r="K54" s="10">
        <v>1</v>
      </c>
      <c r="L54" s="10">
        <v>1</v>
      </c>
      <c r="M54" s="10">
        <v>1</v>
      </c>
      <c r="N54" s="10">
        <v>1</v>
      </c>
      <c r="O54" s="7">
        <f t="shared" si="6"/>
        <v>8</v>
      </c>
      <c r="P54" s="34">
        <f t="shared" si="7"/>
        <v>10</v>
      </c>
      <c r="Q54" s="33"/>
      <c r="R54" s="8">
        <v>14.5</v>
      </c>
      <c r="S54" s="47">
        <f t="shared" si="3"/>
        <v>21.75</v>
      </c>
      <c r="U54" s="8">
        <v>19</v>
      </c>
      <c r="V54" s="34">
        <f t="shared" si="4"/>
        <v>45.6</v>
      </c>
      <c r="W54" s="9"/>
      <c r="X54" s="39">
        <f t="shared" si="5"/>
        <v>77.349999999999994</v>
      </c>
      <c r="Y54" s="40" t="str">
        <f t="shared" si="8"/>
        <v>B+</v>
      </c>
    </row>
    <row r="55" spans="2:25" x14ac:dyDescent="0.25">
      <c r="B55" s="49">
        <v>11</v>
      </c>
      <c r="C55" s="49"/>
      <c r="D55" s="49"/>
      <c r="E55" s="50" t="s">
        <v>60</v>
      </c>
      <c r="F55" s="51" t="s">
        <v>61</v>
      </c>
      <c r="G55" s="2">
        <v>1</v>
      </c>
      <c r="H55" s="2">
        <v>1</v>
      </c>
      <c r="I55" s="2">
        <v>1</v>
      </c>
      <c r="J55" s="10">
        <v>1</v>
      </c>
      <c r="K55" s="10">
        <v>1</v>
      </c>
      <c r="L55" s="10">
        <v>1</v>
      </c>
      <c r="M55" s="10">
        <v>1</v>
      </c>
      <c r="N55" s="10">
        <v>1</v>
      </c>
      <c r="O55" s="7">
        <f t="shared" si="6"/>
        <v>8</v>
      </c>
      <c r="P55" s="34">
        <f t="shared" si="7"/>
        <v>10</v>
      </c>
      <c r="Q55" s="33"/>
      <c r="R55" s="8">
        <v>14.5</v>
      </c>
      <c r="S55" s="47">
        <f t="shared" si="3"/>
        <v>21.75</v>
      </c>
      <c r="U55" s="8">
        <v>18</v>
      </c>
      <c r="V55" s="34">
        <f t="shared" si="4"/>
        <v>43.199999999999996</v>
      </c>
      <c r="W55" s="9"/>
      <c r="X55" s="39">
        <f t="shared" si="5"/>
        <v>74.949999999999989</v>
      </c>
      <c r="Y55" s="40" t="str">
        <f t="shared" si="8"/>
        <v>B+</v>
      </c>
    </row>
    <row r="56" spans="2:25" x14ac:dyDescent="0.25">
      <c r="B56" s="49">
        <v>11</v>
      </c>
      <c r="C56" s="49"/>
      <c r="D56" s="49">
        <v>5853020153</v>
      </c>
      <c r="E56" s="50" t="s">
        <v>148</v>
      </c>
      <c r="F56" s="51" t="s">
        <v>149</v>
      </c>
      <c r="G56" s="2">
        <v>1</v>
      </c>
      <c r="H56" s="2">
        <v>1</v>
      </c>
      <c r="I56" s="2">
        <v>1</v>
      </c>
      <c r="J56" s="10">
        <v>1</v>
      </c>
      <c r="K56" s="10">
        <v>1</v>
      </c>
      <c r="L56" s="10">
        <v>1</v>
      </c>
      <c r="M56" s="10">
        <v>1</v>
      </c>
      <c r="N56" s="10">
        <v>1</v>
      </c>
      <c r="O56" s="7">
        <f t="shared" si="6"/>
        <v>8</v>
      </c>
      <c r="P56" s="34">
        <f t="shared" si="7"/>
        <v>10</v>
      </c>
      <c r="Q56" s="33"/>
      <c r="R56" s="8">
        <v>14.5</v>
      </c>
      <c r="S56" s="47">
        <f t="shared" si="3"/>
        <v>21.75</v>
      </c>
      <c r="U56" s="8">
        <v>23</v>
      </c>
      <c r="V56" s="34">
        <f t="shared" si="4"/>
        <v>55.2</v>
      </c>
      <c r="W56" s="9"/>
      <c r="X56" s="39">
        <f t="shared" si="5"/>
        <v>86.95</v>
      </c>
      <c r="Y56" s="40" t="str">
        <f t="shared" si="8"/>
        <v>A</v>
      </c>
    </row>
    <row r="57" spans="2:25" x14ac:dyDescent="0.25">
      <c r="B57" s="49">
        <v>11</v>
      </c>
      <c r="C57" s="49"/>
      <c r="D57" s="49"/>
      <c r="E57" s="50" t="s">
        <v>150</v>
      </c>
      <c r="F57" s="51" t="s">
        <v>151</v>
      </c>
      <c r="G57" s="2">
        <v>1</v>
      </c>
      <c r="H57" s="2">
        <v>1</v>
      </c>
      <c r="I57" s="2">
        <v>1</v>
      </c>
      <c r="J57" s="10">
        <v>1</v>
      </c>
      <c r="K57" s="10">
        <v>1</v>
      </c>
      <c r="L57" s="10">
        <v>1</v>
      </c>
      <c r="M57" s="10">
        <v>1</v>
      </c>
      <c r="N57" s="10">
        <v>1</v>
      </c>
      <c r="O57" s="7">
        <f t="shared" si="6"/>
        <v>8</v>
      </c>
      <c r="P57" s="34">
        <f t="shared" si="7"/>
        <v>10</v>
      </c>
      <c r="Q57" s="33"/>
      <c r="R57" s="8">
        <v>14.5</v>
      </c>
      <c r="S57" s="47">
        <f t="shared" si="3"/>
        <v>21.75</v>
      </c>
      <c r="U57" s="8">
        <v>19</v>
      </c>
      <c r="V57" s="34">
        <f t="shared" si="4"/>
        <v>45.6</v>
      </c>
      <c r="W57" s="9"/>
      <c r="X57" s="39">
        <f t="shared" si="5"/>
        <v>77.349999999999994</v>
      </c>
      <c r="Y57" s="40" t="str">
        <f t="shared" si="8"/>
        <v>B+</v>
      </c>
    </row>
    <row r="58" spans="2:25" x14ac:dyDescent="0.25">
      <c r="B58" s="54">
        <v>12</v>
      </c>
      <c r="C58" s="54"/>
      <c r="D58" s="54">
        <v>5853090016</v>
      </c>
      <c r="E58" s="55" t="s">
        <v>86</v>
      </c>
      <c r="F58" s="56" t="s">
        <v>87</v>
      </c>
      <c r="G58" s="2">
        <v>1</v>
      </c>
      <c r="H58" s="2">
        <v>1</v>
      </c>
      <c r="I58" s="2">
        <v>1</v>
      </c>
      <c r="J58" s="10">
        <v>1</v>
      </c>
      <c r="K58" s="10">
        <v>1</v>
      </c>
      <c r="L58" s="10">
        <v>1</v>
      </c>
      <c r="M58" s="10">
        <v>1</v>
      </c>
      <c r="N58" s="10">
        <v>1</v>
      </c>
      <c r="O58" s="7">
        <f t="shared" ref="O58:O68" si="9">SUM(G58:N58)</f>
        <v>8</v>
      </c>
      <c r="P58" s="34">
        <f t="shared" ref="P58:P68" si="10">O58/8*10</f>
        <v>10</v>
      </c>
      <c r="Q58" s="33"/>
      <c r="R58" s="8">
        <v>13</v>
      </c>
      <c r="S58" s="47">
        <f t="shared" si="3"/>
        <v>19.5</v>
      </c>
      <c r="U58" s="8">
        <v>16</v>
      </c>
      <c r="V58" s="34">
        <f t="shared" si="4"/>
        <v>38.4</v>
      </c>
      <c r="W58" s="9"/>
      <c r="X58" s="39">
        <f t="shared" si="5"/>
        <v>67.900000000000006</v>
      </c>
      <c r="Y58" s="40" t="str">
        <f t="shared" ref="Y58:Y68" si="11">IF(X58&gt;=79.5,"A",IF(X58&gt;=74.5,"B+",IF(X58&gt;=69.5,"B",IF(X58&gt;=64.5,"C+",IF(X58&gt;=59.5,"C",IF(X58&gt;=54.5,"D+",IF(X58&gt;=44.5,"D",IF(X58&lt;44.5,"FAIL"))))))))</f>
        <v>C+</v>
      </c>
    </row>
    <row r="59" spans="2:25" x14ac:dyDescent="0.25">
      <c r="B59" s="54">
        <v>12</v>
      </c>
      <c r="C59" s="54"/>
      <c r="D59" s="54">
        <v>5853020096</v>
      </c>
      <c r="E59" s="55" t="s">
        <v>88</v>
      </c>
      <c r="F59" s="56" t="s">
        <v>89</v>
      </c>
      <c r="G59" s="2">
        <v>1</v>
      </c>
      <c r="H59" s="2">
        <v>1</v>
      </c>
      <c r="I59" s="2">
        <v>1</v>
      </c>
      <c r="J59" s="10">
        <v>1</v>
      </c>
      <c r="K59" s="10">
        <v>1</v>
      </c>
      <c r="L59" s="10">
        <v>1</v>
      </c>
      <c r="M59" s="10">
        <v>1</v>
      </c>
      <c r="N59" s="10">
        <v>1</v>
      </c>
      <c r="O59" s="7">
        <f t="shared" si="9"/>
        <v>8</v>
      </c>
      <c r="P59" s="34">
        <f t="shared" si="10"/>
        <v>10</v>
      </c>
      <c r="Q59" s="33"/>
      <c r="R59" s="8">
        <v>13</v>
      </c>
      <c r="S59" s="47">
        <f t="shared" si="3"/>
        <v>19.5</v>
      </c>
      <c r="U59" s="8">
        <v>17</v>
      </c>
      <c r="V59" s="34">
        <f t="shared" si="4"/>
        <v>40.800000000000004</v>
      </c>
      <c r="W59" s="9"/>
      <c r="X59" s="39">
        <f t="shared" si="5"/>
        <v>70.300000000000011</v>
      </c>
      <c r="Y59" s="40" t="str">
        <f t="shared" si="11"/>
        <v>B</v>
      </c>
    </row>
    <row r="60" spans="2:25" x14ac:dyDescent="0.25">
      <c r="B60" s="54">
        <v>12</v>
      </c>
      <c r="C60" s="54"/>
      <c r="D60" s="54">
        <v>5853020179</v>
      </c>
      <c r="E60" s="55" t="s">
        <v>90</v>
      </c>
      <c r="F60" s="56" t="s">
        <v>91</v>
      </c>
      <c r="G60" s="2">
        <v>1</v>
      </c>
      <c r="H60" s="2">
        <v>1</v>
      </c>
      <c r="I60" s="2">
        <v>1</v>
      </c>
      <c r="J60" s="10">
        <v>1</v>
      </c>
      <c r="K60" s="10">
        <v>1</v>
      </c>
      <c r="L60" s="10">
        <v>1</v>
      </c>
      <c r="M60" s="10">
        <v>1</v>
      </c>
      <c r="N60" s="10">
        <v>1</v>
      </c>
      <c r="O60" s="7">
        <f t="shared" si="9"/>
        <v>8</v>
      </c>
      <c r="P60" s="34">
        <f t="shared" si="10"/>
        <v>10</v>
      </c>
      <c r="Q60" s="33"/>
      <c r="R60" s="8">
        <v>13</v>
      </c>
      <c r="S60" s="47">
        <f t="shared" si="3"/>
        <v>19.5</v>
      </c>
      <c r="U60" s="8">
        <v>20</v>
      </c>
      <c r="V60" s="34">
        <f t="shared" si="4"/>
        <v>48</v>
      </c>
      <c r="W60" s="9"/>
      <c r="X60" s="39">
        <f t="shared" si="5"/>
        <v>77.5</v>
      </c>
      <c r="Y60" s="40" t="str">
        <f t="shared" si="11"/>
        <v>B+</v>
      </c>
    </row>
    <row r="61" spans="2:25" x14ac:dyDescent="0.25">
      <c r="B61" s="54">
        <v>12</v>
      </c>
      <c r="C61" s="54"/>
      <c r="D61" s="54">
        <v>5853010030</v>
      </c>
      <c r="E61" s="55" t="s">
        <v>94</v>
      </c>
      <c r="F61" s="56" t="s">
        <v>95</v>
      </c>
      <c r="G61" s="2">
        <v>1</v>
      </c>
      <c r="H61" s="2">
        <v>1</v>
      </c>
      <c r="I61" s="2">
        <v>1</v>
      </c>
      <c r="J61" s="10">
        <v>1</v>
      </c>
      <c r="K61" s="10">
        <v>1</v>
      </c>
      <c r="L61" s="10">
        <v>1</v>
      </c>
      <c r="M61" s="10">
        <v>1</v>
      </c>
      <c r="N61" s="10">
        <v>1</v>
      </c>
      <c r="O61" s="7">
        <f t="shared" si="9"/>
        <v>8</v>
      </c>
      <c r="P61" s="34">
        <f t="shared" si="10"/>
        <v>10</v>
      </c>
      <c r="Q61" s="33"/>
      <c r="R61" s="8">
        <v>13</v>
      </c>
      <c r="S61" s="47">
        <f t="shared" si="3"/>
        <v>19.5</v>
      </c>
      <c r="U61" s="8">
        <v>20</v>
      </c>
      <c r="V61" s="34">
        <f t="shared" si="4"/>
        <v>48</v>
      </c>
      <c r="W61" s="9"/>
      <c r="X61" s="39">
        <f t="shared" si="5"/>
        <v>77.5</v>
      </c>
      <c r="Y61" s="40" t="str">
        <f t="shared" si="11"/>
        <v>B+</v>
      </c>
    </row>
    <row r="62" spans="2:25" x14ac:dyDescent="0.25">
      <c r="B62" s="54">
        <v>12</v>
      </c>
      <c r="C62" s="54"/>
      <c r="D62" s="54"/>
      <c r="E62" s="55" t="s">
        <v>106</v>
      </c>
      <c r="F62" s="56" t="s">
        <v>107</v>
      </c>
      <c r="G62" s="2">
        <v>1</v>
      </c>
      <c r="H62" s="2">
        <v>1</v>
      </c>
      <c r="I62" s="2">
        <v>1</v>
      </c>
      <c r="J62" s="10">
        <v>1</v>
      </c>
      <c r="K62" s="10">
        <v>1</v>
      </c>
      <c r="L62" s="10">
        <v>1</v>
      </c>
      <c r="M62" s="10">
        <v>1</v>
      </c>
      <c r="N62" s="10">
        <v>1</v>
      </c>
      <c r="O62" s="7">
        <f t="shared" si="9"/>
        <v>8</v>
      </c>
      <c r="P62" s="34">
        <f t="shared" si="10"/>
        <v>10</v>
      </c>
      <c r="Q62" s="33"/>
      <c r="R62" s="8">
        <v>13</v>
      </c>
      <c r="S62" s="47">
        <f t="shared" si="3"/>
        <v>19.5</v>
      </c>
      <c r="U62" s="8">
        <v>18</v>
      </c>
      <c r="V62" s="34">
        <f t="shared" si="4"/>
        <v>43.199999999999996</v>
      </c>
      <c r="W62" s="9"/>
      <c r="X62" s="39">
        <f t="shared" si="5"/>
        <v>72.699999999999989</v>
      </c>
      <c r="Y62" s="40" t="str">
        <f t="shared" si="11"/>
        <v>B</v>
      </c>
    </row>
    <row r="63" spans="2:25" x14ac:dyDescent="0.25">
      <c r="B63" s="54">
        <v>12</v>
      </c>
      <c r="C63" s="54"/>
      <c r="D63" s="54">
        <v>5853020245</v>
      </c>
      <c r="E63" s="55" t="s">
        <v>114</v>
      </c>
      <c r="F63" s="56" t="s">
        <v>115</v>
      </c>
      <c r="G63" s="2">
        <v>1</v>
      </c>
      <c r="H63" s="2">
        <v>1</v>
      </c>
      <c r="I63" s="2">
        <v>1</v>
      </c>
      <c r="J63" s="10">
        <v>1</v>
      </c>
      <c r="K63" s="10">
        <v>1</v>
      </c>
      <c r="L63" s="10">
        <v>1</v>
      </c>
      <c r="M63" s="10">
        <v>1</v>
      </c>
      <c r="N63" s="10">
        <v>1</v>
      </c>
      <c r="O63" s="7">
        <f t="shared" si="9"/>
        <v>8</v>
      </c>
      <c r="P63" s="34">
        <f t="shared" si="10"/>
        <v>10</v>
      </c>
      <c r="Q63" s="33"/>
      <c r="R63" s="8">
        <v>13</v>
      </c>
      <c r="S63" s="47">
        <f t="shared" si="3"/>
        <v>19.5</v>
      </c>
      <c r="U63" s="8">
        <v>15</v>
      </c>
      <c r="V63" s="34">
        <f t="shared" si="4"/>
        <v>36</v>
      </c>
      <c r="W63" s="9"/>
      <c r="X63" s="39">
        <f t="shared" si="5"/>
        <v>65.5</v>
      </c>
      <c r="Y63" s="40" t="str">
        <f t="shared" si="11"/>
        <v>C+</v>
      </c>
    </row>
    <row r="64" spans="2:25" x14ac:dyDescent="0.25">
      <c r="B64" s="49">
        <v>13</v>
      </c>
      <c r="C64" s="49"/>
      <c r="D64" s="49">
        <v>5853020211</v>
      </c>
      <c r="E64" s="50" t="s">
        <v>50</v>
      </c>
      <c r="F64" s="51" t="s">
        <v>51</v>
      </c>
      <c r="G64" s="2">
        <v>1</v>
      </c>
      <c r="H64" s="2">
        <v>1</v>
      </c>
      <c r="I64" s="2">
        <v>1</v>
      </c>
      <c r="J64" s="10">
        <v>1</v>
      </c>
      <c r="K64" s="10">
        <v>0</v>
      </c>
      <c r="L64" s="10">
        <v>1</v>
      </c>
      <c r="M64" s="10">
        <v>1</v>
      </c>
      <c r="N64" s="10">
        <v>1</v>
      </c>
      <c r="O64" s="7">
        <f t="shared" si="9"/>
        <v>7</v>
      </c>
      <c r="P64" s="34">
        <f t="shared" si="10"/>
        <v>8.75</v>
      </c>
      <c r="Q64" s="33"/>
      <c r="R64" s="8">
        <v>13.5</v>
      </c>
      <c r="S64" s="47">
        <f t="shared" si="3"/>
        <v>20.25</v>
      </c>
      <c r="U64" s="8">
        <v>7</v>
      </c>
      <c r="V64" s="34">
        <f t="shared" si="4"/>
        <v>16.8</v>
      </c>
      <c r="W64" s="9"/>
      <c r="X64" s="39">
        <f t="shared" si="5"/>
        <v>45.8</v>
      </c>
      <c r="Y64" s="40" t="str">
        <f t="shared" si="11"/>
        <v>D</v>
      </c>
    </row>
    <row r="65" spans="2:25" x14ac:dyDescent="0.25">
      <c r="B65" s="49">
        <v>13</v>
      </c>
      <c r="C65" s="49"/>
      <c r="D65" s="49"/>
      <c r="E65" s="50" t="s">
        <v>78</v>
      </c>
      <c r="F65" s="51" t="s">
        <v>79</v>
      </c>
      <c r="G65" s="2">
        <v>1</v>
      </c>
      <c r="H65" s="2">
        <v>1</v>
      </c>
      <c r="I65" s="2">
        <v>1</v>
      </c>
      <c r="J65" s="10">
        <v>1</v>
      </c>
      <c r="K65" s="10">
        <v>1</v>
      </c>
      <c r="L65" s="10">
        <v>1</v>
      </c>
      <c r="M65" s="10">
        <v>1</v>
      </c>
      <c r="N65" s="10">
        <v>1</v>
      </c>
      <c r="O65" s="7">
        <f t="shared" si="9"/>
        <v>8</v>
      </c>
      <c r="P65" s="34">
        <f t="shared" si="10"/>
        <v>10</v>
      </c>
      <c r="Q65" s="33"/>
      <c r="R65" s="8">
        <v>13.5</v>
      </c>
      <c r="S65" s="47">
        <f t="shared" si="3"/>
        <v>20.25</v>
      </c>
      <c r="U65" s="8">
        <v>23</v>
      </c>
      <c r="V65" s="34">
        <f t="shared" si="4"/>
        <v>55.2</v>
      </c>
      <c r="W65" s="9"/>
      <c r="X65" s="39">
        <f t="shared" si="5"/>
        <v>85.45</v>
      </c>
      <c r="Y65" s="40" t="str">
        <f t="shared" si="11"/>
        <v>A</v>
      </c>
    </row>
    <row r="66" spans="2:25" x14ac:dyDescent="0.25">
      <c r="B66" s="49">
        <v>13</v>
      </c>
      <c r="C66" s="49"/>
      <c r="D66" s="49">
        <v>5853010063</v>
      </c>
      <c r="E66" s="50" t="s">
        <v>146</v>
      </c>
      <c r="F66" s="51" t="s">
        <v>147</v>
      </c>
      <c r="G66" s="2">
        <v>1</v>
      </c>
      <c r="H66" s="2">
        <v>1</v>
      </c>
      <c r="I66" s="2">
        <v>1</v>
      </c>
      <c r="J66" s="10">
        <v>1</v>
      </c>
      <c r="K66" s="10">
        <v>1</v>
      </c>
      <c r="L66" s="10">
        <v>1</v>
      </c>
      <c r="M66" s="10">
        <v>1</v>
      </c>
      <c r="N66" s="10">
        <v>1</v>
      </c>
      <c r="O66" s="7">
        <f t="shared" si="9"/>
        <v>8</v>
      </c>
      <c r="P66" s="34">
        <f t="shared" si="10"/>
        <v>10</v>
      </c>
      <c r="Q66" s="33"/>
      <c r="R66" s="8">
        <v>13.5</v>
      </c>
      <c r="S66" s="47">
        <f t="shared" si="3"/>
        <v>20.25</v>
      </c>
      <c r="U66" s="8">
        <v>21</v>
      </c>
      <c r="V66" s="34">
        <f t="shared" si="4"/>
        <v>50.4</v>
      </c>
      <c r="W66" s="9"/>
      <c r="X66" s="39">
        <f t="shared" si="5"/>
        <v>80.650000000000006</v>
      </c>
      <c r="Y66" s="40" t="str">
        <f t="shared" si="11"/>
        <v>A</v>
      </c>
    </row>
    <row r="67" spans="2:25" x14ac:dyDescent="0.25">
      <c r="B67" s="49">
        <v>13</v>
      </c>
      <c r="C67" s="49"/>
      <c r="D67" s="49"/>
      <c r="E67" s="50" t="s">
        <v>168</v>
      </c>
      <c r="F67" s="51" t="s">
        <v>169</v>
      </c>
      <c r="G67" s="2">
        <v>1</v>
      </c>
      <c r="H67" s="2">
        <v>1</v>
      </c>
      <c r="I67" s="2">
        <v>1</v>
      </c>
      <c r="J67" s="10">
        <v>1</v>
      </c>
      <c r="K67" s="10">
        <v>1</v>
      </c>
      <c r="L67" s="10">
        <v>1</v>
      </c>
      <c r="M67" s="10">
        <v>1</v>
      </c>
      <c r="N67" s="10">
        <v>1</v>
      </c>
      <c r="O67" s="7">
        <f t="shared" si="9"/>
        <v>8</v>
      </c>
      <c r="P67" s="34">
        <f t="shared" si="10"/>
        <v>10</v>
      </c>
      <c r="Q67" s="33"/>
      <c r="R67" s="8">
        <v>13.5</v>
      </c>
      <c r="S67" s="47">
        <f t="shared" si="3"/>
        <v>20.25</v>
      </c>
      <c r="U67" s="8">
        <v>20</v>
      </c>
      <c r="V67" s="34">
        <f t="shared" si="4"/>
        <v>48</v>
      </c>
      <c r="W67" s="9"/>
      <c r="X67" s="39">
        <f t="shared" si="5"/>
        <v>78.25</v>
      </c>
      <c r="Y67" s="40" t="str">
        <f t="shared" si="11"/>
        <v>B+</v>
      </c>
    </row>
    <row r="68" spans="2:25" x14ac:dyDescent="0.25">
      <c r="B68" s="49">
        <v>13</v>
      </c>
      <c r="C68" s="49"/>
      <c r="D68" s="49"/>
      <c r="E68" s="50" t="s">
        <v>174</v>
      </c>
      <c r="F68" s="51" t="s">
        <v>175</v>
      </c>
      <c r="G68" s="2">
        <v>1</v>
      </c>
      <c r="H68" s="2">
        <v>1</v>
      </c>
      <c r="I68" s="2">
        <v>0</v>
      </c>
      <c r="J68" s="10">
        <v>0</v>
      </c>
      <c r="K68" s="10">
        <v>1</v>
      </c>
      <c r="L68" s="10">
        <v>1</v>
      </c>
      <c r="M68" s="10">
        <v>1</v>
      </c>
      <c r="N68" s="10">
        <v>1</v>
      </c>
      <c r="O68" s="7">
        <f t="shared" si="9"/>
        <v>6</v>
      </c>
      <c r="P68" s="34">
        <f t="shared" si="10"/>
        <v>7.5</v>
      </c>
      <c r="Q68" s="33"/>
      <c r="R68" s="8">
        <v>13.5</v>
      </c>
      <c r="S68" s="47">
        <f t="shared" si="3"/>
        <v>20.25</v>
      </c>
      <c r="U68" s="8">
        <v>19</v>
      </c>
      <c r="V68" s="34">
        <f t="shared" si="4"/>
        <v>45.6</v>
      </c>
      <c r="W68" s="9"/>
      <c r="X68" s="39">
        <f t="shared" si="5"/>
        <v>73.349999999999994</v>
      </c>
      <c r="Y68" s="40" t="str">
        <f t="shared" si="11"/>
        <v>B</v>
      </c>
    </row>
    <row r="69" spans="2:25" x14ac:dyDescent="0.25">
      <c r="B69" s="49">
        <v>13</v>
      </c>
      <c r="C69" s="49"/>
      <c r="D69" s="49"/>
      <c r="E69" s="50" t="s">
        <v>176</v>
      </c>
      <c r="F69" s="51" t="s">
        <v>177</v>
      </c>
      <c r="G69" s="2">
        <v>1</v>
      </c>
      <c r="H69" s="2">
        <v>1</v>
      </c>
      <c r="I69" s="2">
        <v>1</v>
      </c>
      <c r="J69" s="10">
        <v>1</v>
      </c>
      <c r="K69" s="10">
        <v>0</v>
      </c>
      <c r="L69" s="10">
        <v>0</v>
      </c>
      <c r="M69" s="10">
        <v>1</v>
      </c>
      <c r="N69" s="10">
        <v>1</v>
      </c>
      <c r="O69" s="7">
        <f t="shared" ref="O69:O80" si="12">SUM(G69:N69)</f>
        <v>6</v>
      </c>
      <c r="P69" s="34">
        <f t="shared" ref="P69:P80" si="13">O69/8*10</f>
        <v>7.5</v>
      </c>
      <c r="Q69" s="33"/>
      <c r="R69" s="8">
        <v>13.5</v>
      </c>
      <c r="S69" s="47">
        <f t="shared" si="3"/>
        <v>20.25</v>
      </c>
      <c r="U69" s="8">
        <v>14</v>
      </c>
      <c r="V69" s="34">
        <f t="shared" si="4"/>
        <v>33.6</v>
      </c>
      <c r="W69" s="9"/>
      <c r="X69" s="39">
        <f t="shared" si="5"/>
        <v>61.35</v>
      </c>
      <c r="Y69" s="40" t="str">
        <f t="shared" ref="Y69:Y80" si="14">IF(X69&gt;=79.5,"A",IF(X69&gt;=74.5,"B+",IF(X69&gt;=69.5,"B",IF(X69&gt;=64.5,"C+",IF(X69&gt;=59.5,"C",IF(X69&gt;=54.5,"D+",IF(X69&gt;=44.5,"D",IF(X69&lt;44.5,"FAIL"))))))))</f>
        <v>C</v>
      </c>
    </row>
    <row r="70" spans="2:25" x14ac:dyDescent="0.25">
      <c r="B70" s="54">
        <v>14</v>
      </c>
      <c r="C70" s="54"/>
      <c r="D70" s="54">
        <v>5853020500</v>
      </c>
      <c r="E70" s="55" t="s">
        <v>158</v>
      </c>
      <c r="F70" s="56" t="s">
        <v>159</v>
      </c>
      <c r="G70" s="2">
        <v>1</v>
      </c>
      <c r="H70" s="2">
        <v>1</v>
      </c>
      <c r="I70" s="2">
        <v>1</v>
      </c>
      <c r="J70" s="10">
        <v>1</v>
      </c>
      <c r="K70" s="10">
        <v>1</v>
      </c>
      <c r="L70" s="10">
        <v>1</v>
      </c>
      <c r="M70" s="10">
        <v>1</v>
      </c>
      <c r="N70" s="10">
        <v>1</v>
      </c>
      <c r="O70" s="7">
        <f t="shared" si="12"/>
        <v>8</v>
      </c>
      <c r="P70" s="34">
        <f t="shared" si="13"/>
        <v>10</v>
      </c>
      <c r="Q70" s="33"/>
      <c r="R70" s="8">
        <v>14</v>
      </c>
      <c r="S70" s="47">
        <f t="shared" ref="S70:S80" si="15">R70/20*30</f>
        <v>21</v>
      </c>
      <c r="U70" s="8">
        <v>17</v>
      </c>
      <c r="V70" s="34">
        <f t="shared" ref="V70:V80" si="16">U70/25*60</f>
        <v>40.800000000000004</v>
      </c>
      <c r="W70" s="9"/>
      <c r="X70" s="39">
        <f t="shared" ref="X70:X80" si="17">P70+V70+S70</f>
        <v>71.800000000000011</v>
      </c>
      <c r="Y70" s="40" t="str">
        <f t="shared" si="14"/>
        <v>B</v>
      </c>
    </row>
    <row r="71" spans="2:25" x14ac:dyDescent="0.25">
      <c r="B71" s="54">
        <v>14</v>
      </c>
      <c r="C71" s="54"/>
      <c r="D71" s="54">
        <v>5853020385</v>
      </c>
      <c r="E71" s="55" t="s">
        <v>160</v>
      </c>
      <c r="F71" s="56" t="s">
        <v>161</v>
      </c>
      <c r="G71" s="2">
        <v>1</v>
      </c>
      <c r="H71" s="2">
        <v>0</v>
      </c>
      <c r="I71" s="2">
        <v>0</v>
      </c>
      <c r="J71" s="10">
        <v>0</v>
      </c>
      <c r="K71" s="10">
        <v>1</v>
      </c>
      <c r="L71" s="10">
        <v>0</v>
      </c>
      <c r="M71" s="10">
        <v>1</v>
      </c>
      <c r="N71" s="10">
        <v>1</v>
      </c>
      <c r="O71" s="7">
        <f t="shared" si="12"/>
        <v>4</v>
      </c>
      <c r="P71" s="34">
        <f t="shared" si="13"/>
        <v>5</v>
      </c>
      <c r="Q71" s="33"/>
      <c r="R71" s="8">
        <v>14</v>
      </c>
      <c r="S71" s="47">
        <f t="shared" si="15"/>
        <v>21</v>
      </c>
      <c r="U71" s="8">
        <v>7</v>
      </c>
      <c r="V71" s="34">
        <f t="shared" si="16"/>
        <v>16.8</v>
      </c>
      <c r="W71" s="9"/>
      <c r="X71" s="39">
        <f t="shared" si="17"/>
        <v>42.8</v>
      </c>
      <c r="Y71" s="40" t="str">
        <f t="shared" si="14"/>
        <v>FAIL</v>
      </c>
    </row>
    <row r="72" spans="2:25" x14ac:dyDescent="0.25">
      <c r="B72" s="54">
        <v>14</v>
      </c>
      <c r="C72" s="54"/>
      <c r="D72" s="54">
        <v>5853020104</v>
      </c>
      <c r="E72" s="55" t="s">
        <v>164</v>
      </c>
      <c r="F72" s="56" t="s">
        <v>165</v>
      </c>
      <c r="G72" s="2">
        <v>1</v>
      </c>
      <c r="H72" s="2">
        <v>1</v>
      </c>
      <c r="I72" s="2">
        <v>1</v>
      </c>
      <c r="J72" s="10">
        <v>1</v>
      </c>
      <c r="K72" s="10">
        <v>0</v>
      </c>
      <c r="L72" s="10">
        <v>1</v>
      </c>
      <c r="M72" s="10">
        <v>1</v>
      </c>
      <c r="N72" s="10">
        <v>1</v>
      </c>
      <c r="O72" s="7">
        <f t="shared" si="12"/>
        <v>7</v>
      </c>
      <c r="P72" s="34">
        <f t="shared" si="13"/>
        <v>8.75</v>
      </c>
      <c r="Q72" s="33"/>
      <c r="R72" s="8">
        <v>14</v>
      </c>
      <c r="S72" s="47">
        <f t="shared" si="15"/>
        <v>21</v>
      </c>
      <c r="U72" s="8">
        <v>10</v>
      </c>
      <c r="V72" s="34">
        <f t="shared" si="16"/>
        <v>24</v>
      </c>
      <c r="W72" s="9"/>
      <c r="X72" s="39">
        <f t="shared" si="17"/>
        <v>53.75</v>
      </c>
      <c r="Y72" s="40" t="str">
        <f t="shared" si="14"/>
        <v>D</v>
      </c>
    </row>
    <row r="73" spans="2:25" x14ac:dyDescent="0.25">
      <c r="B73" s="54">
        <v>14</v>
      </c>
      <c r="C73" s="54"/>
      <c r="D73" s="54">
        <v>5853010055</v>
      </c>
      <c r="E73" s="55" t="s">
        <v>116</v>
      </c>
      <c r="F73" s="56" t="s">
        <v>117</v>
      </c>
      <c r="G73" s="2">
        <v>1</v>
      </c>
      <c r="H73" s="2">
        <v>1</v>
      </c>
      <c r="I73" s="2">
        <v>1</v>
      </c>
      <c r="J73" s="10">
        <v>1</v>
      </c>
      <c r="K73" s="10">
        <v>1</v>
      </c>
      <c r="L73" s="10">
        <v>1</v>
      </c>
      <c r="M73" s="10">
        <v>1</v>
      </c>
      <c r="N73" s="10">
        <v>1</v>
      </c>
      <c r="O73" s="7">
        <f t="shared" si="12"/>
        <v>8</v>
      </c>
      <c r="P73" s="34">
        <f t="shared" si="13"/>
        <v>10</v>
      </c>
      <c r="Q73" s="33"/>
      <c r="R73" s="8">
        <v>14</v>
      </c>
      <c r="S73" s="47">
        <f t="shared" si="15"/>
        <v>21</v>
      </c>
      <c r="U73" s="8">
        <v>19</v>
      </c>
      <c r="V73" s="34">
        <f t="shared" si="16"/>
        <v>45.6</v>
      </c>
      <c r="W73" s="9"/>
      <c r="X73" s="39">
        <f t="shared" si="17"/>
        <v>76.599999999999994</v>
      </c>
      <c r="Y73" s="40" t="str">
        <f t="shared" si="14"/>
        <v>B+</v>
      </c>
    </row>
    <row r="74" spans="2:25" x14ac:dyDescent="0.25">
      <c r="B74" s="54">
        <v>14</v>
      </c>
      <c r="C74" s="54"/>
      <c r="D74" s="54"/>
      <c r="E74" s="55" t="s">
        <v>118</v>
      </c>
      <c r="F74" s="56" t="s">
        <v>119</v>
      </c>
      <c r="G74" s="2">
        <v>1</v>
      </c>
      <c r="H74" s="2">
        <v>1</v>
      </c>
      <c r="I74" s="2">
        <v>1</v>
      </c>
      <c r="J74" s="10">
        <v>1</v>
      </c>
      <c r="K74" s="10">
        <v>1</v>
      </c>
      <c r="L74" s="10">
        <v>1</v>
      </c>
      <c r="M74" s="10">
        <v>1</v>
      </c>
      <c r="N74" s="10">
        <v>1</v>
      </c>
      <c r="O74" s="7">
        <f t="shared" si="12"/>
        <v>8</v>
      </c>
      <c r="P74" s="34">
        <f t="shared" si="13"/>
        <v>10</v>
      </c>
      <c r="Q74" s="33"/>
      <c r="R74" s="8">
        <v>14</v>
      </c>
      <c r="S74" s="47">
        <f t="shared" si="15"/>
        <v>21</v>
      </c>
      <c r="U74" s="8">
        <v>17</v>
      </c>
      <c r="V74" s="34">
        <f t="shared" si="16"/>
        <v>40.800000000000004</v>
      </c>
      <c r="W74" s="9"/>
      <c r="X74" s="39">
        <f t="shared" si="17"/>
        <v>71.800000000000011</v>
      </c>
      <c r="Y74" s="40" t="str">
        <f t="shared" si="14"/>
        <v>B</v>
      </c>
    </row>
    <row r="75" spans="2:25" x14ac:dyDescent="0.25">
      <c r="B75" s="49">
        <v>15</v>
      </c>
      <c r="C75" s="49"/>
      <c r="D75" s="49">
        <v>5853010097</v>
      </c>
      <c r="E75" s="50" t="s">
        <v>74</v>
      </c>
      <c r="F75" s="51" t="s">
        <v>75</v>
      </c>
      <c r="G75" s="2">
        <v>1</v>
      </c>
      <c r="H75" s="2">
        <v>0</v>
      </c>
      <c r="I75" s="2">
        <v>1</v>
      </c>
      <c r="J75" s="10">
        <v>0</v>
      </c>
      <c r="K75" s="10">
        <v>1</v>
      </c>
      <c r="L75" s="10">
        <v>0</v>
      </c>
      <c r="M75" s="10">
        <v>1</v>
      </c>
      <c r="N75" s="10">
        <v>1</v>
      </c>
      <c r="O75" s="7">
        <f t="shared" si="12"/>
        <v>5</v>
      </c>
      <c r="P75" s="34">
        <f t="shared" si="13"/>
        <v>6.25</v>
      </c>
      <c r="Q75" s="33"/>
      <c r="R75" s="8">
        <v>10</v>
      </c>
      <c r="S75" s="47">
        <f t="shared" si="15"/>
        <v>15</v>
      </c>
      <c r="U75" s="8">
        <v>20</v>
      </c>
      <c r="V75" s="34">
        <f t="shared" si="16"/>
        <v>48</v>
      </c>
      <c r="W75" s="9"/>
      <c r="X75" s="39">
        <f t="shared" si="17"/>
        <v>69.25</v>
      </c>
      <c r="Y75" s="40" t="str">
        <f t="shared" si="14"/>
        <v>C+</v>
      </c>
    </row>
    <row r="76" spans="2:25" x14ac:dyDescent="0.25">
      <c r="B76" s="49">
        <v>15</v>
      </c>
      <c r="C76" s="49"/>
      <c r="D76" s="49">
        <v>5853020203</v>
      </c>
      <c r="E76" s="50" t="s">
        <v>96</v>
      </c>
      <c r="F76" s="51" t="s">
        <v>97</v>
      </c>
      <c r="G76" s="2">
        <v>1</v>
      </c>
      <c r="H76" s="2">
        <v>1</v>
      </c>
      <c r="I76" s="2">
        <v>1</v>
      </c>
      <c r="J76" s="10">
        <v>1</v>
      </c>
      <c r="K76" s="10">
        <v>1</v>
      </c>
      <c r="L76" s="10">
        <v>1</v>
      </c>
      <c r="M76" s="10">
        <v>1</v>
      </c>
      <c r="N76" s="10">
        <v>1</v>
      </c>
      <c r="O76" s="7">
        <f t="shared" si="12"/>
        <v>8</v>
      </c>
      <c r="P76" s="34">
        <f t="shared" si="13"/>
        <v>10</v>
      </c>
      <c r="Q76" s="33"/>
      <c r="R76" s="8">
        <v>10</v>
      </c>
      <c r="S76" s="47">
        <f t="shared" si="15"/>
        <v>15</v>
      </c>
      <c r="U76" s="8">
        <v>15</v>
      </c>
      <c r="V76" s="34">
        <f t="shared" si="16"/>
        <v>36</v>
      </c>
      <c r="W76" s="9"/>
      <c r="X76" s="39">
        <f t="shared" si="17"/>
        <v>61</v>
      </c>
      <c r="Y76" s="40" t="str">
        <f t="shared" si="14"/>
        <v>C</v>
      </c>
    </row>
    <row r="77" spans="2:25" x14ac:dyDescent="0.25">
      <c r="B77" s="49">
        <v>15</v>
      </c>
      <c r="C77" s="49"/>
      <c r="D77" s="49">
        <v>5853020039</v>
      </c>
      <c r="E77" s="50" t="s">
        <v>100</v>
      </c>
      <c r="F77" s="51" t="s">
        <v>101</v>
      </c>
      <c r="G77" s="2">
        <v>1</v>
      </c>
      <c r="H77" s="2">
        <v>1</v>
      </c>
      <c r="I77" s="2">
        <v>1</v>
      </c>
      <c r="J77" s="10">
        <v>1</v>
      </c>
      <c r="K77" s="10">
        <v>1</v>
      </c>
      <c r="L77" s="10">
        <v>0</v>
      </c>
      <c r="M77" s="10">
        <v>1</v>
      </c>
      <c r="N77" s="10">
        <v>1</v>
      </c>
      <c r="O77" s="7">
        <f t="shared" si="12"/>
        <v>7</v>
      </c>
      <c r="P77" s="34">
        <f t="shared" si="13"/>
        <v>8.75</v>
      </c>
      <c r="Q77" s="33"/>
      <c r="R77" s="8">
        <v>10</v>
      </c>
      <c r="S77" s="47">
        <f t="shared" si="15"/>
        <v>15</v>
      </c>
      <c r="U77" s="8">
        <v>21</v>
      </c>
      <c r="V77" s="34">
        <f t="shared" si="16"/>
        <v>50.4</v>
      </c>
      <c r="W77" s="9"/>
      <c r="X77" s="39">
        <f t="shared" si="17"/>
        <v>74.150000000000006</v>
      </c>
      <c r="Y77" s="40" t="str">
        <f t="shared" si="14"/>
        <v>B</v>
      </c>
    </row>
    <row r="78" spans="2:25" x14ac:dyDescent="0.25">
      <c r="B78" s="49">
        <v>15</v>
      </c>
      <c r="C78" s="49"/>
      <c r="D78" s="49">
        <v>5853020237</v>
      </c>
      <c r="E78" s="50" t="s">
        <v>104</v>
      </c>
      <c r="F78" s="51" t="s">
        <v>105</v>
      </c>
      <c r="G78" s="2">
        <v>1</v>
      </c>
      <c r="H78" s="2">
        <v>1</v>
      </c>
      <c r="I78" s="2">
        <v>1</v>
      </c>
      <c r="J78" s="10">
        <v>1</v>
      </c>
      <c r="K78" s="10">
        <v>1</v>
      </c>
      <c r="L78" s="10">
        <v>1</v>
      </c>
      <c r="M78" s="10">
        <v>1</v>
      </c>
      <c r="N78" s="10">
        <v>1</v>
      </c>
      <c r="O78" s="7">
        <f t="shared" si="12"/>
        <v>8</v>
      </c>
      <c r="P78" s="34">
        <f t="shared" si="13"/>
        <v>10</v>
      </c>
      <c r="Q78" s="33"/>
      <c r="R78" s="8">
        <v>10</v>
      </c>
      <c r="S78" s="47">
        <f t="shared" si="15"/>
        <v>15</v>
      </c>
      <c r="U78" s="8">
        <v>20</v>
      </c>
      <c r="V78" s="34">
        <f t="shared" si="16"/>
        <v>48</v>
      </c>
      <c r="W78" s="9"/>
      <c r="X78" s="39">
        <f t="shared" si="17"/>
        <v>73</v>
      </c>
      <c r="Y78" s="40" t="str">
        <f t="shared" si="14"/>
        <v>B</v>
      </c>
    </row>
    <row r="79" spans="2:25" x14ac:dyDescent="0.25">
      <c r="B79" s="49">
        <v>15</v>
      </c>
      <c r="C79" s="49"/>
      <c r="D79" s="49"/>
      <c r="E79" s="50" t="s">
        <v>154</v>
      </c>
      <c r="F79" s="51" t="s">
        <v>155</v>
      </c>
      <c r="G79" s="2">
        <v>1</v>
      </c>
      <c r="H79" s="2">
        <v>1</v>
      </c>
      <c r="I79" s="2">
        <v>1</v>
      </c>
      <c r="J79" s="10">
        <v>0</v>
      </c>
      <c r="K79" s="10">
        <v>1</v>
      </c>
      <c r="L79" s="10">
        <v>1</v>
      </c>
      <c r="M79" s="10">
        <v>0</v>
      </c>
      <c r="N79" s="10">
        <v>0</v>
      </c>
      <c r="O79" s="7">
        <f t="shared" si="12"/>
        <v>5</v>
      </c>
      <c r="P79" s="34">
        <f t="shared" si="13"/>
        <v>6.25</v>
      </c>
      <c r="Q79" s="33"/>
      <c r="R79" s="8">
        <v>0</v>
      </c>
      <c r="S79" s="47">
        <f t="shared" si="15"/>
        <v>0</v>
      </c>
      <c r="U79" s="8"/>
      <c r="V79" s="34">
        <f t="shared" si="16"/>
        <v>0</v>
      </c>
      <c r="W79" s="9"/>
      <c r="X79" s="39">
        <f t="shared" si="17"/>
        <v>6.25</v>
      </c>
      <c r="Y79" s="40" t="str">
        <f t="shared" si="14"/>
        <v>FAIL</v>
      </c>
    </row>
    <row r="80" spans="2:25" x14ac:dyDescent="0.25">
      <c r="B80" s="49">
        <v>15</v>
      </c>
      <c r="C80" s="49"/>
      <c r="D80" s="49"/>
      <c r="E80" s="50" t="s">
        <v>190</v>
      </c>
      <c r="F80" s="51" t="s">
        <v>191</v>
      </c>
      <c r="G80" s="2"/>
      <c r="H80" s="2">
        <v>1</v>
      </c>
      <c r="I80" s="2">
        <v>0</v>
      </c>
      <c r="J80" s="10">
        <v>0</v>
      </c>
      <c r="K80" s="10">
        <v>1</v>
      </c>
      <c r="L80" s="10">
        <v>1</v>
      </c>
      <c r="M80" s="10">
        <v>1</v>
      </c>
      <c r="N80" s="10">
        <v>1</v>
      </c>
      <c r="O80" s="7">
        <f t="shared" si="12"/>
        <v>5</v>
      </c>
      <c r="P80" s="34">
        <f t="shared" si="13"/>
        <v>6.25</v>
      </c>
      <c r="Q80" s="33"/>
      <c r="R80" s="8">
        <v>10</v>
      </c>
      <c r="S80" s="47">
        <f t="shared" si="15"/>
        <v>15</v>
      </c>
      <c r="U80" s="8">
        <v>10</v>
      </c>
      <c r="V80" s="34">
        <f t="shared" si="16"/>
        <v>24</v>
      </c>
      <c r="W80" s="9"/>
      <c r="X80" s="39">
        <f t="shared" si="17"/>
        <v>45.25</v>
      </c>
      <c r="Y80" s="40" t="str">
        <f t="shared" si="14"/>
        <v>D</v>
      </c>
    </row>
    <row r="83" spans="2:6" x14ac:dyDescent="0.25">
      <c r="B83" s="60" t="s">
        <v>28</v>
      </c>
      <c r="C83" s="60"/>
      <c r="D83" s="60"/>
      <c r="E83" s="60"/>
      <c r="F83" s="60"/>
    </row>
  </sheetData>
  <sortState ref="A27:AO57">
    <sortCondition ref="B27:B57"/>
  </sortState>
  <mergeCells count="4">
    <mergeCell ref="U2:V2"/>
    <mergeCell ref="X2:Y2"/>
    <mergeCell ref="B83:F83"/>
    <mergeCell ref="R2:S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33"/>
  <sheetViews>
    <sheetView topLeftCell="A4" workbookViewId="0">
      <selection activeCell="B30" sqref="B30:D30"/>
    </sheetView>
  </sheetViews>
  <sheetFormatPr defaultRowHeight="15" x14ac:dyDescent="0.25"/>
  <cols>
    <col min="4" max="4" width="24.28515625" customWidth="1"/>
  </cols>
  <sheetData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8.75" x14ac:dyDescent="0.3">
      <c r="B14" s="22"/>
      <c r="C14" s="22"/>
      <c r="D14" s="1"/>
      <c r="E14" s="1"/>
      <c r="F14" s="1"/>
      <c r="G14" s="1"/>
      <c r="H14" s="1"/>
      <c r="I14" s="1"/>
      <c r="J14" s="1"/>
      <c r="K14" s="1"/>
      <c r="L14" s="1"/>
      <c r="M14" s="62" t="s">
        <v>23</v>
      </c>
      <c r="N14" s="63"/>
    </row>
    <row r="15" spans="2:14" x14ac:dyDescent="0.25">
      <c r="B15" s="1"/>
      <c r="C15" s="1"/>
      <c r="D15" s="22"/>
      <c r="E15" s="22"/>
      <c r="F15" s="22"/>
      <c r="G15" s="22"/>
      <c r="H15" s="22"/>
      <c r="I15" s="22"/>
      <c r="J15" s="22"/>
      <c r="K15" s="22"/>
      <c r="L15" s="22"/>
      <c r="M15" s="25"/>
      <c r="N15" s="26"/>
    </row>
    <row r="16" spans="2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5" t="s">
        <v>22</v>
      </c>
      <c r="N16" s="26">
        <f>COUNTIF(Scores!Y5:Y80,"A")</f>
        <v>5</v>
      </c>
    </row>
    <row r="17" spans="2:14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5" t="s">
        <v>21</v>
      </c>
      <c r="N17" s="26">
        <f>COUNTIF(Scores!Y5:Y80,"B+")</f>
        <v>10</v>
      </c>
    </row>
    <row r="18" spans="2:14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5" t="s">
        <v>16</v>
      </c>
      <c r="N18" s="26">
        <f>COUNTIF(Scores!Y5:Y80,"B")</f>
        <v>12</v>
      </c>
    </row>
    <row r="19" spans="2:14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5" t="s">
        <v>17</v>
      </c>
      <c r="N19" s="26">
        <f>COUNTIF(Scores!Y5:Y80,"C+")</f>
        <v>13</v>
      </c>
    </row>
    <row r="20" spans="2:14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5" t="s">
        <v>18</v>
      </c>
      <c r="N20" s="26">
        <f>COUNTIF(Scores!Y4:Y80,"C")</f>
        <v>8</v>
      </c>
    </row>
    <row r="21" spans="2:14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5" t="s">
        <v>19</v>
      </c>
      <c r="N21" s="26">
        <f>COUNTIF(Scores!Y5:Y80,"D+")</f>
        <v>7</v>
      </c>
    </row>
    <row r="22" spans="2:14" x14ac:dyDescent="0.25">
      <c r="B22" s="1"/>
      <c r="C22" s="1"/>
      <c r="D22" s="13"/>
      <c r="E22" s="13"/>
      <c r="F22" s="13"/>
      <c r="G22" s="13"/>
      <c r="H22" s="13"/>
      <c r="I22" s="13"/>
      <c r="J22" s="13"/>
      <c r="K22" s="13"/>
      <c r="L22" s="13"/>
      <c r="M22" s="25" t="s">
        <v>30</v>
      </c>
      <c r="N22" s="26">
        <f>COUNTIF(Scores!Y5:Y80,"D")</f>
        <v>10</v>
      </c>
    </row>
    <row r="23" spans="2:14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5" t="s">
        <v>20</v>
      </c>
      <c r="N23" s="26">
        <f>COUNTIF(Scores!Y5:Y80,"FAIL")</f>
        <v>10</v>
      </c>
    </row>
    <row r="24" spans="2:14" ht="15.75" thickBo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7" t="s">
        <v>24</v>
      </c>
      <c r="N24" s="28">
        <f>COUNTIF(Scores!Y5:Y80,"I")</f>
        <v>1</v>
      </c>
    </row>
    <row r="25" spans="2:14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x14ac:dyDescent="0.25">
      <c r="B29" s="65" t="s">
        <v>196</v>
      </c>
      <c r="C29" s="66"/>
      <c r="D29" s="67"/>
      <c r="E29" s="24">
        <f>AVERAGE(Scores!U5:U80)</f>
        <v>15.753424657534246</v>
      </c>
      <c r="F29" s="1"/>
      <c r="G29" s="1"/>
      <c r="H29" s="1"/>
      <c r="I29" s="1"/>
      <c r="J29" s="1"/>
      <c r="K29" s="1"/>
      <c r="L29" s="1"/>
      <c r="M29" s="1"/>
      <c r="N29" s="1"/>
    </row>
    <row r="30" spans="2:14" x14ac:dyDescent="0.25">
      <c r="B30" s="64" t="s">
        <v>197</v>
      </c>
      <c r="C30" s="64"/>
      <c r="D30" s="64"/>
      <c r="E30" s="29">
        <f>AVERAGE(Scores!X5:X80)</f>
        <v>61.667763157894726</v>
      </c>
      <c r="F30" s="1"/>
      <c r="G30" s="1"/>
      <c r="H30" s="1"/>
      <c r="I30" s="1"/>
      <c r="J30" s="1"/>
      <c r="K30" s="1"/>
      <c r="L30" s="1"/>
      <c r="M30" s="1"/>
      <c r="N30" s="1"/>
    </row>
    <row r="31" spans="2:14" x14ac:dyDescent="0.25">
      <c r="B31" s="30" t="s">
        <v>27</v>
      </c>
      <c r="C31" s="30"/>
      <c r="D31" s="30"/>
      <c r="E31" s="30"/>
      <c r="F31" s="30"/>
      <c r="G31" s="30"/>
      <c r="H31" s="30"/>
      <c r="I31" s="1"/>
      <c r="J31" s="1"/>
      <c r="K31" s="1"/>
      <c r="L31" s="1"/>
      <c r="M31" s="1"/>
      <c r="N31" s="1"/>
    </row>
    <row r="32" spans="2:14" x14ac:dyDescent="0.25">
      <c r="B32" s="1"/>
      <c r="M32" s="1"/>
      <c r="N32" s="1"/>
    </row>
    <row r="33" spans="11:11" x14ac:dyDescent="0.25">
      <c r="K33" s="1"/>
    </row>
  </sheetData>
  <mergeCells count="3">
    <mergeCell ref="M14:N14"/>
    <mergeCell ref="B30:D30"/>
    <mergeCell ref="B29:D29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The Game</cp:lastModifiedBy>
  <dcterms:created xsi:type="dcterms:W3CDTF">2009-12-15T00:51:19Z</dcterms:created>
  <dcterms:modified xsi:type="dcterms:W3CDTF">2015-09-25T13:03:56Z</dcterms:modified>
</cp:coreProperties>
</file>