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Game\Desktop\"/>
    </mc:Choice>
  </mc:AlternateContent>
  <bookViews>
    <workbookView xWindow="0" yWindow="0" windowWidth="15480" windowHeight="5445"/>
  </bookViews>
  <sheets>
    <sheet name="Scores" sheetId="1" r:id="rId1"/>
    <sheet name="Results summary" sheetId="2" r:id="rId2"/>
  </sheets>
  <definedNames>
    <definedName name="_xlnm._FilterDatabase" localSheetId="0" hidden="1">Scores!$A$5:$Y$11</definedName>
  </definedNames>
  <calcPr calcId="162913"/>
</workbook>
</file>

<file path=xl/calcChain.xml><?xml version="1.0" encoding="utf-8"?>
<calcChain xmlns="http://schemas.openxmlformats.org/spreadsheetml/2006/main">
  <c r="Q78" i="1" l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5" i="1"/>
  <c r="M78" i="1" l="1"/>
  <c r="N78" i="1" s="1"/>
  <c r="M67" i="1"/>
  <c r="N67" i="1" s="1"/>
  <c r="Q67" i="1"/>
  <c r="M10" i="1"/>
  <c r="N10" i="1" s="1"/>
  <c r="Q10" i="1"/>
  <c r="M68" i="1"/>
  <c r="N68" i="1" s="1"/>
  <c r="Q68" i="1"/>
  <c r="M69" i="1"/>
  <c r="N69" i="1" s="1"/>
  <c r="Q69" i="1"/>
  <c r="M72" i="1"/>
  <c r="N72" i="1" s="1"/>
  <c r="Q72" i="1"/>
  <c r="M86" i="1"/>
  <c r="N86" i="1" s="1"/>
  <c r="Q86" i="1"/>
  <c r="M73" i="1"/>
  <c r="N73" i="1" s="1"/>
  <c r="Q73" i="1"/>
  <c r="M37" i="1"/>
  <c r="N37" i="1" s="1"/>
  <c r="Q37" i="1"/>
  <c r="M15" i="1"/>
  <c r="N15" i="1" s="1"/>
  <c r="Q15" i="1"/>
  <c r="M74" i="1"/>
  <c r="N74" i="1" s="1"/>
  <c r="Q74" i="1"/>
  <c r="M11" i="1"/>
  <c r="N11" i="1" s="1"/>
  <c r="Q11" i="1"/>
  <c r="M12" i="1"/>
  <c r="N12" i="1" s="1"/>
  <c r="Q12" i="1"/>
  <c r="M55" i="1"/>
  <c r="N55" i="1" s="1"/>
  <c r="Q55" i="1"/>
  <c r="M79" i="1"/>
  <c r="N79" i="1" s="1"/>
  <c r="Q79" i="1"/>
  <c r="M5" i="1"/>
  <c r="N5" i="1" s="1"/>
  <c r="Q5" i="1"/>
  <c r="M56" i="1"/>
  <c r="N56" i="1" s="1"/>
  <c r="Q56" i="1"/>
  <c r="M26" i="1"/>
  <c r="N26" i="1" s="1"/>
  <c r="Q26" i="1"/>
  <c r="M27" i="1"/>
  <c r="N27" i="1" s="1"/>
  <c r="Q27" i="1"/>
  <c r="M38" i="1"/>
  <c r="N38" i="1" s="1"/>
  <c r="Q38" i="1"/>
  <c r="M70" i="1"/>
  <c r="N70" i="1" s="1"/>
  <c r="Q70" i="1"/>
  <c r="M80" i="1"/>
  <c r="N80" i="1" s="1"/>
  <c r="Q80" i="1"/>
  <c r="M60" i="1"/>
  <c r="N60" i="1" s="1"/>
  <c r="Q60" i="1"/>
  <c r="M75" i="1"/>
  <c r="N75" i="1" s="1"/>
  <c r="Q75" i="1"/>
  <c r="M16" i="1"/>
  <c r="N16" i="1" s="1"/>
  <c r="Q16" i="1"/>
  <c r="M32" i="1"/>
  <c r="N32" i="1" s="1"/>
  <c r="Q32" i="1"/>
  <c r="M33" i="1"/>
  <c r="N33" i="1" s="1"/>
  <c r="Q33" i="1"/>
  <c r="M21" i="1"/>
  <c r="N21" i="1" s="1"/>
  <c r="Q21" i="1"/>
  <c r="M28" i="1"/>
  <c r="N28" i="1" s="1"/>
  <c r="Q28" i="1"/>
  <c r="M17" i="1"/>
  <c r="N17" i="1" s="1"/>
  <c r="Q17" i="1"/>
  <c r="M39" i="1"/>
  <c r="N39" i="1" s="1"/>
  <c r="Q39" i="1"/>
  <c r="M61" i="1"/>
  <c r="N61" i="1" s="1"/>
  <c r="Q61" i="1"/>
  <c r="M76" i="1"/>
  <c r="N76" i="1" s="1"/>
  <c r="Q76" i="1"/>
  <c r="M34" i="1"/>
  <c r="N34" i="1" s="1"/>
  <c r="Q34" i="1"/>
  <c r="M29" i="1"/>
  <c r="N29" i="1" s="1"/>
  <c r="Q29" i="1"/>
  <c r="M30" i="1"/>
  <c r="N30" i="1" s="1"/>
  <c r="Q30" i="1"/>
  <c r="M81" i="1"/>
  <c r="N81" i="1" s="1"/>
  <c r="Q81" i="1"/>
  <c r="M57" i="1"/>
  <c r="N57" i="1" s="1"/>
  <c r="Q57" i="1"/>
  <c r="M18" i="1"/>
  <c r="N18" i="1" s="1"/>
  <c r="Q18" i="1"/>
  <c r="M35" i="1"/>
  <c r="N35" i="1" s="1"/>
  <c r="Q35" i="1"/>
  <c r="M62" i="1"/>
  <c r="N62" i="1" s="1"/>
  <c r="Q62" i="1"/>
  <c r="M77" i="1"/>
  <c r="N77" i="1" s="1"/>
  <c r="Q77" i="1"/>
  <c r="M63" i="1"/>
  <c r="N63" i="1" s="1"/>
  <c r="Q63" i="1"/>
  <c r="M22" i="1"/>
  <c r="N22" i="1" s="1"/>
  <c r="Q22" i="1"/>
  <c r="M6" i="1"/>
  <c r="N6" i="1" s="1"/>
  <c r="Q6" i="1"/>
  <c r="M7" i="1"/>
  <c r="N7" i="1" s="1"/>
  <c r="Q7" i="1"/>
  <c r="M71" i="1"/>
  <c r="N71" i="1" s="1"/>
  <c r="Q71" i="1"/>
  <c r="M23" i="1"/>
  <c r="N23" i="1" s="1"/>
  <c r="Q23" i="1"/>
  <c r="M82" i="1"/>
  <c r="N82" i="1" s="1"/>
  <c r="Q82" i="1"/>
  <c r="M64" i="1"/>
  <c r="N64" i="1" s="1"/>
  <c r="Q64" i="1"/>
  <c r="M31" i="1"/>
  <c r="N31" i="1" s="1"/>
  <c r="Q31" i="1"/>
  <c r="M58" i="1"/>
  <c r="N58" i="1" s="1"/>
  <c r="Q58" i="1"/>
  <c r="M24" i="1"/>
  <c r="N24" i="1" s="1"/>
  <c r="Q24" i="1"/>
  <c r="M19" i="1"/>
  <c r="N19" i="1" s="1"/>
  <c r="Q19" i="1"/>
  <c r="M83" i="1"/>
  <c r="N83" i="1" s="1"/>
  <c r="Q83" i="1"/>
  <c r="M59" i="1"/>
  <c r="N59" i="1" s="1"/>
  <c r="Q59" i="1"/>
  <c r="M40" i="1"/>
  <c r="N40" i="1" s="1"/>
  <c r="Q40" i="1"/>
  <c r="M36" i="1"/>
  <c r="N36" i="1" s="1"/>
  <c r="Q36" i="1"/>
  <c r="M8" i="1"/>
  <c r="N8" i="1" s="1"/>
  <c r="Q8" i="1"/>
  <c r="M20" i="1"/>
  <c r="N20" i="1" s="1"/>
  <c r="Q20" i="1"/>
  <c r="M49" i="1"/>
  <c r="N49" i="1" s="1"/>
  <c r="Q49" i="1"/>
  <c r="M84" i="1"/>
  <c r="N84" i="1" s="1"/>
  <c r="Q84" i="1"/>
  <c r="M50" i="1"/>
  <c r="N50" i="1" s="1"/>
  <c r="Q50" i="1"/>
  <c r="M65" i="1"/>
  <c r="N65" i="1" s="1"/>
  <c r="Q65" i="1"/>
  <c r="M43" i="1"/>
  <c r="N43" i="1" s="1"/>
  <c r="Q43" i="1"/>
  <c r="M9" i="1"/>
  <c r="N9" i="1" s="1"/>
  <c r="Q9" i="1"/>
  <c r="M85" i="1"/>
  <c r="N85" i="1" s="1"/>
  <c r="Q85" i="1"/>
  <c r="M13" i="1"/>
  <c r="N13" i="1" s="1"/>
  <c r="Q13" i="1"/>
  <c r="M41" i="1"/>
  <c r="N41" i="1" s="1"/>
  <c r="Q41" i="1"/>
  <c r="M42" i="1"/>
  <c r="N42" i="1" s="1"/>
  <c r="Q42" i="1"/>
  <c r="M44" i="1"/>
  <c r="N44" i="1" s="1"/>
  <c r="Q44" i="1"/>
  <c r="M45" i="1"/>
  <c r="N45" i="1" s="1"/>
  <c r="Q45" i="1"/>
  <c r="M25" i="1"/>
  <c r="N25" i="1" s="1"/>
  <c r="Q25" i="1"/>
  <c r="M51" i="1"/>
  <c r="N51" i="1" s="1"/>
  <c r="Q51" i="1"/>
  <c r="M46" i="1"/>
  <c r="N46" i="1" s="1"/>
  <c r="Q46" i="1"/>
  <c r="M14" i="1"/>
  <c r="N14" i="1" s="1"/>
  <c r="Q14" i="1"/>
  <c r="M47" i="1"/>
  <c r="N47" i="1" s="1"/>
  <c r="Q47" i="1"/>
  <c r="M52" i="1"/>
  <c r="N52" i="1" s="1"/>
  <c r="Q52" i="1"/>
  <c r="M53" i="1"/>
  <c r="N53" i="1" s="1"/>
  <c r="Q53" i="1"/>
  <c r="M48" i="1"/>
  <c r="N48" i="1" s="1"/>
  <c r="Q48" i="1"/>
  <c r="M54" i="1"/>
  <c r="N54" i="1" s="1"/>
  <c r="Q54" i="1"/>
  <c r="W74" i="1" l="1"/>
  <c r="X74" i="1" s="1"/>
  <c r="W10" i="1"/>
  <c r="X10" i="1" s="1"/>
  <c r="W17" i="1"/>
  <c r="X17" i="1" s="1"/>
  <c r="W84" i="1"/>
  <c r="X84" i="1" s="1"/>
  <c r="W12" i="1"/>
  <c r="X12" i="1" s="1"/>
  <c r="W24" i="1"/>
  <c r="X24" i="1" s="1"/>
  <c r="W6" i="1"/>
  <c r="X6" i="1" s="1"/>
  <c r="W62" i="1"/>
  <c r="X62" i="1" s="1"/>
  <c r="W29" i="1"/>
  <c r="X29" i="1" s="1"/>
  <c r="W28" i="1"/>
  <c r="X28" i="1" s="1"/>
  <c r="W71" i="1"/>
  <c r="X71" i="1" s="1"/>
  <c r="W86" i="1"/>
  <c r="X86" i="1" s="1"/>
  <c r="W59" i="1"/>
  <c r="X59" i="1" s="1"/>
  <c r="W33" i="1"/>
  <c r="X33" i="1" s="1"/>
  <c r="W60" i="1"/>
  <c r="X60" i="1" s="1"/>
  <c r="W56" i="1"/>
  <c r="X56" i="1" s="1"/>
  <c r="W68" i="1"/>
  <c r="X68" i="1" s="1"/>
  <c r="W43" i="1"/>
  <c r="X43" i="1" s="1"/>
  <c r="W82" i="1"/>
  <c r="X82" i="1" s="1"/>
  <c r="W61" i="1"/>
  <c r="X61" i="1" s="1"/>
  <c r="W53" i="1"/>
  <c r="X53" i="1" s="1"/>
  <c r="W65" i="1"/>
  <c r="X65" i="1" s="1"/>
  <c r="W8" i="1"/>
  <c r="X8" i="1" s="1"/>
  <c r="W39" i="1"/>
  <c r="X39" i="1" s="1"/>
  <c r="W55" i="1"/>
  <c r="X55" i="1" s="1"/>
  <c r="W9" i="1"/>
  <c r="X9" i="1" s="1"/>
  <c r="W23" i="1"/>
  <c r="X23" i="1" s="1"/>
  <c r="W51" i="1"/>
  <c r="X51" i="1" s="1"/>
  <c r="W42" i="1"/>
  <c r="X42" i="1" s="1"/>
  <c r="W32" i="1"/>
  <c r="X32" i="1" s="1"/>
  <c r="W19" i="1"/>
  <c r="X19" i="1" s="1"/>
  <c r="W81" i="1"/>
  <c r="X81" i="1" s="1"/>
  <c r="W11" i="1"/>
  <c r="X11" i="1" s="1"/>
  <c r="W67" i="1"/>
  <c r="X67" i="1" s="1"/>
  <c r="W64" i="1"/>
  <c r="X64" i="1" s="1"/>
  <c r="W73" i="1"/>
  <c r="X73" i="1" s="1"/>
  <c r="W14" i="1"/>
  <c r="X14" i="1" s="1"/>
  <c r="W13" i="1"/>
  <c r="X13" i="1" s="1"/>
  <c r="W20" i="1"/>
  <c r="X20" i="1" s="1"/>
  <c r="W36" i="1"/>
  <c r="X36" i="1" s="1"/>
  <c r="W7" i="1"/>
  <c r="X7" i="1" s="1"/>
  <c r="W22" i="1"/>
  <c r="X22" i="1" s="1"/>
  <c r="W16" i="1"/>
  <c r="X16" i="1" s="1"/>
  <c r="W38" i="1"/>
  <c r="X38" i="1" s="1"/>
  <c r="W26" i="1"/>
  <c r="X26" i="1" s="1"/>
  <c r="W69" i="1"/>
  <c r="X69" i="1" s="1"/>
  <c r="W75" i="1"/>
  <c r="X75" i="1" s="1"/>
  <c r="W15" i="1"/>
  <c r="X15" i="1" s="1"/>
  <c r="W45" i="1"/>
  <c r="X45" i="1" s="1"/>
  <c r="W83" i="1"/>
  <c r="X83" i="1" s="1"/>
  <c r="W77" i="1"/>
  <c r="X77" i="1" s="1"/>
  <c r="W21" i="1"/>
  <c r="X21" i="1" s="1"/>
  <c r="W72" i="1"/>
  <c r="X72" i="1" s="1"/>
  <c r="W63" i="1"/>
  <c r="X63" i="1" s="1"/>
  <c r="W57" i="1"/>
  <c r="X57" i="1" s="1"/>
  <c r="W30" i="1"/>
  <c r="X30" i="1" s="1"/>
  <c r="W27" i="1"/>
  <c r="X27" i="1" s="1"/>
  <c r="W37" i="1"/>
  <c r="X37" i="1" s="1"/>
  <c r="W50" i="1"/>
  <c r="X50" i="1" s="1"/>
  <c r="W31" i="1"/>
  <c r="X31" i="1" s="1"/>
  <c r="W76" i="1"/>
  <c r="X76" i="1" s="1"/>
  <c r="W79" i="1"/>
  <c r="X79" i="1" s="1"/>
  <c r="W49" i="1"/>
  <c r="X49" i="1" s="1"/>
  <c r="W35" i="1"/>
  <c r="X35" i="1" s="1"/>
  <c r="W80" i="1"/>
  <c r="X80" i="1" s="1"/>
  <c r="W47" i="1"/>
  <c r="X47" i="1" s="1"/>
  <c r="W46" i="1"/>
  <c r="X46" i="1" s="1"/>
  <c r="W44" i="1"/>
  <c r="X44" i="1" s="1"/>
  <c r="W34" i="1"/>
  <c r="X34" i="1" s="1"/>
  <c r="W5" i="1"/>
  <c r="X5" i="1" s="1"/>
  <c r="W48" i="1"/>
  <c r="X48" i="1" s="1"/>
  <c r="W25" i="1"/>
  <c r="X25" i="1" s="1"/>
  <c r="W41" i="1"/>
  <c r="X41" i="1" s="1"/>
  <c r="W85" i="1"/>
  <c r="X85" i="1" s="1"/>
  <c r="W58" i="1"/>
  <c r="X58" i="1" s="1"/>
  <c r="W54" i="1"/>
  <c r="X54" i="1" s="1"/>
  <c r="W52" i="1"/>
  <c r="X52" i="1" s="1"/>
  <c r="W40" i="1"/>
  <c r="X40" i="1" s="1"/>
  <c r="W18" i="1"/>
  <c r="X18" i="1" s="1"/>
  <c r="W70" i="1"/>
  <c r="X70" i="1" s="1"/>
  <c r="W78" i="1"/>
  <c r="X78" i="1" s="1"/>
  <c r="Q66" i="1" l="1"/>
  <c r="M66" i="1" l="1"/>
  <c r="N66" i="1" s="1"/>
  <c r="W66" i="1" l="1"/>
  <c r="X66" i="1" s="1"/>
  <c r="E32" i="2" l="1"/>
  <c r="O19" i="2" l="1"/>
  <c r="O24" i="2"/>
  <c r="O18" i="2"/>
  <c r="O17" i="2"/>
  <c r="O23" i="2"/>
  <c r="O22" i="2"/>
  <c r="O16" i="2"/>
  <c r="O21" i="2"/>
  <c r="O20" i="2"/>
</calcChain>
</file>

<file path=xl/sharedStrings.xml><?xml version="1.0" encoding="utf-8"?>
<sst xmlns="http://schemas.openxmlformats.org/spreadsheetml/2006/main" count="290" uniqueCount="213">
  <si>
    <t>Group</t>
  </si>
  <si>
    <t>Last Name</t>
  </si>
  <si>
    <t>Attendance</t>
  </si>
  <si>
    <t>Final score</t>
  </si>
  <si>
    <t>L1</t>
  </si>
  <si>
    <t>L2</t>
  </si>
  <si>
    <t>L3</t>
  </si>
  <si>
    <t>L4</t>
  </si>
  <si>
    <t>L5</t>
  </si>
  <si>
    <t>L6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</si>
  <si>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</si>
  <si>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</si>
  <si>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</si>
  <si>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</si>
  <si>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</si>
  <si>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</si>
  <si>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</si>
  <si>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</si>
  <si>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</si>
  <si>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</si>
  <si>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</si>
  <si>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</si>
  <si>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</si>
  <si>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</si>
  <si>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t>Average course score overall              (out of 100)</t>
  </si>
  <si>
    <t xml:space="preserve">Average score on the exam (mean)   </t>
  </si>
  <si>
    <t>D</t>
  </si>
  <si>
    <t>ID</t>
  </si>
  <si>
    <r>
      <t xml:space="preserve">            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</si>
  <si>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%</t>
  </si>
  <si>
    <t>N/A</t>
  </si>
  <si>
    <t>First name (s)</t>
  </si>
  <si>
    <t>Exam</t>
  </si>
  <si>
    <t>L7</t>
  </si>
  <si>
    <t>L8</t>
  </si>
  <si>
    <t>Presentation</t>
  </si>
  <si>
    <t>/20</t>
  </si>
  <si>
    <t>Raw score</t>
  </si>
  <si>
    <t>/8</t>
  </si>
  <si>
    <t>MEENA</t>
  </si>
  <si>
    <t>OPARA</t>
  </si>
  <si>
    <t>Score</t>
  </si>
  <si>
    <t>/60</t>
  </si>
  <si>
    <t>KITTIPHONG</t>
  </si>
  <si>
    <t>SOMWANG</t>
  </si>
  <si>
    <t>PITCHA</t>
  </si>
  <si>
    <t>MOUNGLIAM</t>
  </si>
  <si>
    <t>THANWARAT</t>
  </si>
  <si>
    <t>JINDASRI</t>
  </si>
  <si>
    <t>KENNETH KENE</t>
  </si>
  <si>
    <t>OGBUAGU</t>
  </si>
  <si>
    <t>POKKET</t>
  </si>
  <si>
    <t>KHONGKLIANG</t>
  </si>
  <si>
    <t>SIRIKORN</t>
  </si>
  <si>
    <t>LIANGRAKSA</t>
  </si>
  <si>
    <t>RAPHAEL</t>
  </si>
  <si>
    <t>UBAKA</t>
  </si>
  <si>
    <t>NICOLE LOUISE</t>
  </si>
  <si>
    <t>POBLETE</t>
  </si>
  <si>
    <t>LEGASPI</t>
  </si>
  <si>
    <t>JINNAPAT</t>
  </si>
  <si>
    <t>IAMSART</t>
  </si>
  <si>
    <t>KITISAK</t>
  </si>
  <si>
    <t>JAIBUCHASAK</t>
  </si>
  <si>
    <t>NAMPUENG</t>
  </si>
  <si>
    <t>LITTLE</t>
  </si>
  <si>
    <t>NAPACHARA</t>
  </si>
  <si>
    <t>SIRIRAT</t>
  </si>
  <si>
    <t>NATHAPAB</t>
  </si>
  <si>
    <t>JIRASAWEKSIL</t>
  </si>
  <si>
    <t>PHILIPP JONATHAN</t>
  </si>
  <si>
    <t>RAKSINA</t>
  </si>
  <si>
    <t>UJUGATAOND</t>
  </si>
  <si>
    <t>RAMIL</t>
  </si>
  <si>
    <t>TANTIGITTI</t>
  </si>
  <si>
    <t>ROONGROJ</t>
  </si>
  <si>
    <t>ROONGJAROENKIET</t>
  </si>
  <si>
    <t>WICHITTRA</t>
  </si>
  <si>
    <t>TAOTO</t>
  </si>
  <si>
    <t>ANAKKAVEE</t>
  </si>
  <si>
    <t>KERDSOMBOON</t>
  </si>
  <si>
    <t>ANURAK</t>
  </si>
  <si>
    <t>KONGPENG</t>
  </si>
  <si>
    <t>BANPHOT</t>
  </si>
  <si>
    <t>BOONRUEN</t>
  </si>
  <si>
    <t>CHALEEKORN</t>
  </si>
  <si>
    <t>POLNAM</t>
  </si>
  <si>
    <t>CHATCHAMON</t>
  </si>
  <si>
    <t>NUANON</t>
  </si>
  <si>
    <t>CHAYATHINET</t>
  </si>
  <si>
    <t>DETMA</t>
  </si>
  <si>
    <t>CHUTIKARN</t>
  </si>
  <si>
    <t>SAENSANIT</t>
  </si>
  <si>
    <t>JANJIRA</t>
  </si>
  <si>
    <t>KOBBUNKIT</t>
  </si>
  <si>
    <t>JINWARA</t>
  </si>
  <si>
    <t>KITISRIVORAPUN</t>
  </si>
  <si>
    <t>KAMOLCHANOK</t>
  </si>
  <si>
    <t>TURAPUN</t>
  </si>
  <si>
    <t>KORAKOT</t>
  </si>
  <si>
    <t>MANAKULISSARA</t>
  </si>
  <si>
    <t>KRITPAPHA</t>
  </si>
  <si>
    <t>CHAVENGSUB</t>
  </si>
  <si>
    <t>KUNARAT</t>
  </si>
  <si>
    <t>POWONG</t>
  </si>
  <si>
    <t>LAPHAT</t>
  </si>
  <si>
    <t>PADUKA</t>
  </si>
  <si>
    <t>JOHN RAYMOND</t>
  </si>
  <si>
    <t>WILD</t>
  </si>
  <si>
    <t>MAHAKIT</t>
  </si>
  <si>
    <t>PAIBOONKASEMSUTTI</t>
  </si>
  <si>
    <t>MONTITA</t>
  </si>
  <si>
    <t>CHUMPIBOON</t>
  </si>
  <si>
    <t>NICHAMON</t>
  </si>
  <si>
    <t>THONGMUAN</t>
  </si>
  <si>
    <t>ORATHAI</t>
  </si>
  <si>
    <t>SRISALA</t>
  </si>
  <si>
    <t>PACHARA</t>
  </si>
  <si>
    <t>ARJVIBOONPORN</t>
  </si>
  <si>
    <t>PANWAROT</t>
  </si>
  <si>
    <t>CHUAYCHAT</t>
  </si>
  <si>
    <t>PATCHAREE</t>
  </si>
  <si>
    <t>SIRIBOON</t>
  </si>
  <si>
    <t>PATITTA</t>
  </si>
  <si>
    <t>PHIPHITTHANAPHON</t>
  </si>
  <si>
    <t>PICHSINEE</t>
  </si>
  <si>
    <t>PRAPAWONG</t>
  </si>
  <si>
    <t>PIYAPONG</t>
  </si>
  <si>
    <t>TEERAROJNARUPHON</t>
  </si>
  <si>
    <t>PRANGSIRI</t>
  </si>
  <si>
    <t>THONGSUK</t>
  </si>
  <si>
    <t>POENMUNKHONG</t>
  </si>
  <si>
    <t>RITA BERNADETTE</t>
  </si>
  <si>
    <t>DUGAS</t>
  </si>
  <si>
    <t>RUBEYEE</t>
  </si>
  <si>
    <t>MULAMETHAWEE</t>
  </si>
  <si>
    <t>SARITA</t>
  </si>
  <si>
    <t>KITMOKE</t>
  </si>
  <si>
    <t>SAWAROS</t>
  </si>
  <si>
    <t>WONGSATTI</t>
  </si>
  <si>
    <t>SONGSIT</t>
  </si>
  <si>
    <t>THONGPRASERT</t>
  </si>
  <si>
    <t>SUPAPORN</t>
  </si>
  <si>
    <t>WIRIYART</t>
  </si>
  <si>
    <t>SUPHAWAT</t>
  </si>
  <si>
    <t>TIYAWAT</t>
  </si>
  <si>
    <t>SUTASINEE</t>
  </si>
  <si>
    <t>PATTRAPORNWIROJ</t>
  </si>
  <si>
    <t>THIDAWADEE</t>
  </si>
  <si>
    <t>KHUNMUEN</t>
  </si>
  <si>
    <t>THITISUDA</t>
  </si>
  <si>
    <t>IBRAHIM</t>
  </si>
  <si>
    <t>THORNTHAN</t>
  </si>
  <si>
    <t>AROMSAWA</t>
  </si>
  <si>
    <t>ARISARA</t>
  </si>
  <si>
    <t>BERLIN</t>
  </si>
  <si>
    <t>SUPRAWEE</t>
  </si>
  <si>
    <t>PHUMPHUA</t>
  </si>
  <si>
    <t>PHATCHARAMAI</t>
  </si>
  <si>
    <t>CHUMOK</t>
  </si>
  <si>
    <t>CHAIWAT</t>
  </si>
  <si>
    <t>TONGNUM</t>
  </si>
  <si>
    <t>CHAWAPON</t>
  </si>
  <si>
    <t>NITHIWORANAN</t>
  </si>
  <si>
    <t>JANGHUN KIM</t>
  </si>
  <si>
    <t>JUMPADA</t>
  </si>
  <si>
    <t>PUNRIT</t>
  </si>
  <si>
    <t>AEKSAMUTRCHAI</t>
  </si>
  <si>
    <t>TENG ZI</t>
  </si>
  <si>
    <t>THANYATHORN</t>
  </si>
  <si>
    <t>O-SUWANKUL</t>
  </si>
  <si>
    <t>YOUNGHUN KIM</t>
  </si>
  <si>
    <t>ZHAREEF</t>
  </si>
  <si>
    <t>SALEE</t>
  </si>
  <si>
    <t>ATIPORN</t>
  </si>
  <si>
    <t>PANICH</t>
  </si>
  <si>
    <t>KORNNAPHAT</t>
  </si>
  <si>
    <t>IQBAL</t>
  </si>
  <si>
    <t>MANISSARA</t>
  </si>
  <si>
    <t>VONGVAIVEJ</t>
  </si>
  <si>
    <t>NADA</t>
  </si>
  <si>
    <t>BENYAWAN</t>
  </si>
  <si>
    <t>NAPASANUN</t>
  </si>
  <si>
    <t>KRAYRATSAME</t>
  </si>
  <si>
    <t>PEERANUCH</t>
  </si>
  <si>
    <t>HAMATURIN</t>
  </si>
  <si>
    <t xml:space="preserve">ROSSUKON </t>
  </si>
  <si>
    <t>KAMSING</t>
  </si>
  <si>
    <t>RUJIPAS</t>
  </si>
  <si>
    <t>METHAWUTTIKRAI</t>
  </si>
  <si>
    <t>SAKONRAT</t>
  </si>
  <si>
    <t>PRASITSANG-AREE</t>
  </si>
  <si>
    <t>TANA</t>
  </si>
  <si>
    <t>SAENGSUWAN</t>
  </si>
  <si>
    <t>THIPPHAWAN</t>
  </si>
  <si>
    <t>MOTUA</t>
  </si>
  <si>
    <t>WENJING</t>
  </si>
  <si>
    <t>HAO</t>
  </si>
  <si>
    <t>XIAOXIA</t>
  </si>
  <si>
    <t>LIN</t>
  </si>
  <si>
    <t>RAWISADA</t>
  </si>
  <si>
    <t>E</t>
  </si>
  <si>
    <t>G</t>
  </si>
  <si>
    <t>H</t>
  </si>
  <si>
    <t>J</t>
  </si>
  <si>
    <t>K</t>
  </si>
  <si>
    <t>L</t>
  </si>
  <si>
    <t>M</t>
  </si>
  <si>
    <t>GLORY LYN</t>
  </si>
  <si>
    <t>N</t>
  </si>
  <si>
    <t>O</t>
  </si>
  <si>
    <t>Z</t>
  </si>
  <si>
    <t>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</si>
</sst>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2" borderId="1" applyBorder="0">
      <protection locked="0"/>
    </xf>
    <xf numFmtId="0" fontId="17" fillId="0" borderId="0"/>
    <xf numFmtId="0" fontId="1" fillId="0" borderId="0"/>
    <xf numFmtId="0" fontId="18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16" fontId="8" fillId="3" borderId="4" xfId="0" applyNumberFormat="1" applyFont="1" applyFill="1" applyBorder="1" applyAlignment="1" applyProtection="1">
      <alignment wrapText="1"/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16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2" xfId="0" applyFont="1" applyFill="1" applyBorder="1" applyAlignment="1" applyProtection="1">
      <alignment horizontal="center"/>
      <protection locked="0"/>
    </xf>
    <xf numFmtId="0" fontId="11" fillId="9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 applyProtection="1">
      <alignment horizontal="center"/>
    </xf>
    <xf numFmtId="0" fontId="8" fillId="2" borderId="2" xfId="1" applyFont="1" applyBorder="1" applyAlignment="1">
      <alignment horizontal="center"/>
      <protection locked="0"/>
    </xf>
    <xf numFmtId="0" fontId="12" fillId="10" borderId="2" xfId="0" applyFont="1" applyFill="1" applyBorder="1" applyAlignment="1" applyProtection="1">
      <alignment horizontal="center"/>
    </xf>
    <xf numFmtId="164" fontId="12" fillId="10" borderId="2" xfId="0" applyNumberFormat="1" applyFont="1" applyFill="1" applyBorder="1" applyAlignment="1" applyProtection="1">
      <alignment horizontal="center"/>
    </xf>
    <xf numFmtId="164" fontId="3" fillId="10" borderId="2" xfId="0" applyNumberFormat="1" applyFont="1" applyFill="1" applyBorder="1" applyAlignment="1" applyProtection="1">
      <alignment horizontal="center" wrapText="1"/>
    </xf>
    <xf numFmtId="14" fontId="8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10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 applyProtection="1">
      <alignment wrapText="1"/>
    </xf>
    <xf numFmtId="0" fontId="2" fillId="8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8" fillId="2" borderId="1" xfId="1" applyFont="1" applyBorder="1" applyAlignment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4"/>
    <cellStyle name="Normal 3 2 2" xfId="3"/>
    <cellStyle name="Normal 7" xfId="2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8A0-46F1-81B1-5229247947EA}"/>
              </c:ext>
            </c:extLst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A0-46F1-81B1-5229247947EA}"/>
                </c:ext>
              </c:extLst>
            </c:dLbl>
            <c:dLbl>
              <c:idx val="1"/>
              <c:layout>
                <c:manualLayout>
                  <c:x val="3.7896862082523082E-2"/>
                  <c:y val="1.97007127663544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A0-46F1-81B1-5229247947EA}"/>
                </c:ext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A0-46F1-81B1-5229247947EA}"/>
                </c:ext>
              </c:extLst>
            </c:dLbl>
            <c:dLbl>
              <c:idx val="3"/>
              <c:layout>
                <c:manualLayout>
                  <c:x val="-1.1164596328292973E-2"/>
                  <c:y val="3.58572477018572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A0-46F1-81B1-5229247947EA}"/>
                </c:ext>
              </c:extLst>
            </c:dLbl>
            <c:dLbl>
              <c:idx val="4"/>
              <c:layout>
                <c:manualLayout>
                  <c:x val="-2.2165265779024623E-2"/>
                  <c:y val="2.1742483611349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A0-46F1-81B1-5229247947EA}"/>
                </c:ext>
              </c:extLst>
            </c:dLbl>
            <c:dLbl>
              <c:idx val="5"/>
              <c:layout>
                <c:manualLayout>
                  <c:x val="-2.497327510174591E-2"/>
                  <c:y val="-8.8130263337935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A0-46F1-81B1-5229247947EA}"/>
                </c:ext>
              </c:extLst>
            </c:dLbl>
            <c:dLbl>
              <c:idx val="6"/>
              <c:layout>
                <c:manualLayout>
                  <c:x val="1.5439871635478747E-2"/>
                  <c:y val="-0.135515418392606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A0-46F1-81B1-5229247947EA}"/>
                </c:ext>
              </c:extLst>
            </c:dLbl>
            <c:dLbl>
              <c:idx val="7"/>
              <c:layout>
                <c:manualLayout>
                  <c:x val="7.8374261921713317E-2"/>
                  <c:y val="-6.6349466980134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A0-46F1-81B1-5229247947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13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5</c:v>
                </c:pt>
                <c:pt idx="5">
                  <c:v>10</c:v>
                </c:pt>
                <c:pt idx="6">
                  <c:v>25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8A0-46F1-81B1-522924794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584"/>
          <c:y val="9.2499906705974549E-2"/>
          <c:w val="6.0975697875822479E-2"/>
          <c:h val="0.820000995136271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31" l="0.70000000000000062" r="0.70000000000000062" t="0.7500000000000131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548355</xdr:colOff>
      <xdr:row>88</xdr:row>
      <xdr:rowOff>50072</xdr:rowOff>
    </xdr:from>
    <xdr:to>
      <xdr:col>1</xdr:col>
      <xdr:colOff>548355</xdr:colOff>
      <xdr:row>91</xdr:row>
      <xdr:rowOff>135797</xdr:rowOff>
    </xdr:to>
    <xdr:cxnSp macro="">
      <xdr:nvCxnSpPr>
        <xdr:cNvPr id="3" name="Straight Arrow Connector 2"/>
        <xdr:cNvCxnSpPr/>
      </xdr:nvCxnSpPr>
      <xdr:spPr>
        <a:xfrm>
          <a:off x="1326920" y="25353442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10</xdr:col>
      <xdr:colOff>571500</xdr:colOff>
      <xdr:row>25</xdr:row>
      <xdr:rowOff>161925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0.78543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93408" y="61419"/>
          <a:ext cx="4050142" cy="669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lnSpc>
              <a:spcPts val="1900"/>
            </a:lnSpc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ENG 1002 (</a:t>
          </a:r>
          <a:r>
            <a:rPr lang="en-US" sz="1600" b="1" i="0" u="sng" strike="noStrike" baseline="0">
              <a:solidFill>
                <a:srgbClr val="000000"/>
              </a:solidFill>
              <a:latin typeface="Calibri"/>
            </a:rPr>
            <a:t>Class</a:t>
          </a: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 2016) Class results</a:t>
          </a:r>
        </a:p>
        <a:p xmlns:a="http://schemas.openxmlformats.org/drawingml/2006/main">
          <a:pPr algn="ctr" rtl="1">
            <a:lnSpc>
              <a:spcPts val="1900"/>
            </a:lnSpc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ctr" rtl="1">
            <a:lnSpc>
              <a:spcPts val="1800"/>
            </a:lnSpc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8"/>
  <sheetViews>
    <sheetView tabSelected="1" topLeftCell="A61" zoomScaleNormal="100" workbookViewId="0">
      <pane xSplit="4" topLeftCell="I1" activePane="topRight" state="frozen"/>
      <selection pane="topRight" activeCell="W84" sqref="W84"/>
    </sheetView>
  </sheetViews>
  <sheetFormatPr defaultRowHeight="15" x14ac:dyDescent="0.25"/>
  <cols>
    <col min="1" max="1" width="11.7109375" style="2" bestFit="1" customWidth="1"/>
    <col min="2" max="2" width="12" style="2" customWidth="1"/>
    <col min="3" max="3" width="21.28515625" style="1" customWidth="1"/>
    <col min="4" max="4" width="29.140625" style="1" bestFit="1" customWidth="1"/>
    <col min="5" max="5" width="3.85546875" style="1" customWidth="1"/>
    <col min="6" max="12" width="3.5703125" style="1" customWidth="1"/>
    <col min="13" max="13" width="5.85546875" style="1" bestFit="1" customWidth="1"/>
    <col min="14" max="14" width="5.5703125" style="1" bestFit="1" customWidth="1"/>
    <col min="15" max="15" width="1.85546875" customWidth="1"/>
    <col min="16" max="17" width="12.5703125" customWidth="1"/>
    <col min="18" max="18" width="3.140625" customWidth="1"/>
    <col min="19" max="20" width="12.5703125" customWidth="1"/>
    <col min="21" max="21" width="2.28515625" customWidth="1"/>
    <col min="22" max="22" width="1.7109375" customWidth="1"/>
    <col min="23" max="23" width="11.7109375" style="1" bestFit="1" customWidth="1"/>
    <col min="24" max="24" width="7.85546875" style="1" customWidth="1"/>
    <col min="25" max="28" width="17.85546875" style="1" customWidth="1"/>
    <col min="29" max="29" width="17.5703125" style="1" customWidth="1"/>
    <col min="30" max="36" width="9.140625" style="1"/>
    <col min="37" max="37" width="6.85546875" style="1" customWidth="1"/>
    <col min="38" max="16384" width="9.140625" style="1"/>
  </cols>
  <sheetData>
    <row r="2" spans="1:24" ht="18.75" x14ac:dyDescent="0.3">
      <c r="A2" s="12" t="s">
        <v>0</v>
      </c>
      <c r="B2" s="12" t="s">
        <v>27</v>
      </c>
      <c r="C2" s="12" t="s">
        <v>31</v>
      </c>
      <c r="D2" s="12" t="s">
        <v>1</v>
      </c>
      <c r="E2" s="25" t="s">
        <v>2</v>
      </c>
      <c r="F2" s="7"/>
      <c r="G2" s="7"/>
      <c r="H2" s="7"/>
      <c r="I2" s="7"/>
      <c r="J2" s="7"/>
      <c r="K2" s="7"/>
      <c r="L2" s="7"/>
      <c r="M2" s="7"/>
      <c r="N2" s="8"/>
      <c r="P2" s="34" t="s">
        <v>35</v>
      </c>
      <c r="Q2" s="34" t="s">
        <v>35</v>
      </c>
      <c r="S2" s="44" t="s">
        <v>32</v>
      </c>
      <c r="T2" s="42"/>
      <c r="W2" s="41" t="s">
        <v>3</v>
      </c>
      <c r="X2" s="42"/>
    </row>
    <row r="3" spans="1:24" ht="23.25" x14ac:dyDescent="0.5">
      <c r="A3" s="13"/>
      <c r="B3" s="13"/>
      <c r="C3" s="14"/>
      <c r="D3" s="15"/>
      <c r="E3" s="11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33</v>
      </c>
      <c r="L3" s="3" t="s">
        <v>34</v>
      </c>
      <c r="M3" s="30" t="s">
        <v>21</v>
      </c>
      <c r="N3" s="38" t="s">
        <v>22</v>
      </c>
      <c r="P3" s="32" t="s">
        <v>37</v>
      </c>
      <c r="Q3" s="39" t="s">
        <v>29</v>
      </c>
      <c r="S3" s="32" t="s">
        <v>41</v>
      </c>
      <c r="T3" s="39" t="s">
        <v>29</v>
      </c>
      <c r="W3" s="26" t="s">
        <v>3</v>
      </c>
      <c r="X3" s="26" t="s">
        <v>10</v>
      </c>
    </row>
    <row r="4" spans="1:24" x14ac:dyDescent="0.25">
      <c r="M4" s="2" t="s">
        <v>38</v>
      </c>
      <c r="N4" s="2" t="s">
        <v>36</v>
      </c>
      <c r="P4" s="10" t="s">
        <v>36</v>
      </c>
      <c r="Q4" s="10" t="s">
        <v>36</v>
      </c>
      <c r="S4" s="10" t="s">
        <v>212</v>
      </c>
      <c r="T4" s="10" t="s">
        <v>42</v>
      </c>
      <c r="W4" s="2" t="s">
        <v>11</v>
      </c>
    </row>
    <row r="5" spans="1:24" ht="18.75" customHeight="1" x14ac:dyDescent="0.25">
      <c r="A5" s="31" t="s">
        <v>18</v>
      </c>
      <c r="B5" s="31">
        <v>5953010138</v>
      </c>
      <c r="C5" s="31" t="s">
        <v>73</v>
      </c>
      <c r="D5" s="31" t="s">
        <v>74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4">
        <f t="shared" ref="M5:M36" si="0">SUM(E5:L5)</f>
        <v>8</v>
      </c>
      <c r="N5" s="37">
        <f t="shared" ref="N5:N36" si="1">M5/8*20</f>
        <v>20</v>
      </c>
      <c r="O5" s="27"/>
      <c r="P5" s="33">
        <v>18</v>
      </c>
      <c r="Q5" s="35">
        <f t="shared" ref="Q5:Q36" si="2">P5</f>
        <v>18</v>
      </c>
      <c r="S5" s="33">
        <v>6</v>
      </c>
      <c r="T5" s="36">
        <f>S5/25*60</f>
        <v>14.399999999999999</v>
      </c>
      <c r="V5" s="5"/>
      <c r="W5" s="28">
        <f t="shared" ref="W5:W36" si="3">N5+T5+Q5</f>
        <v>52.4</v>
      </c>
      <c r="X5" s="29" t="str">
        <f t="shared" ref="X5:X36" si="4">IF(W5&gt;=79.5,"A",IF(W5&gt;=74.5,"B+",IF(W5&gt;=69.5,"B",IF(W5&gt;=64.5,"C+",IF(W5&gt;=59.5,"C",IF(W5&gt;=54.5,"D+",IF(W5&gt;=44.5,"D",IF(W5&lt;44.5,"FAIL"))))))))</f>
        <v>D</v>
      </c>
    </row>
    <row r="6" spans="1:24" ht="18.75" customHeight="1" x14ac:dyDescent="0.25">
      <c r="A6" s="31" t="s">
        <v>18</v>
      </c>
      <c r="B6" s="31">
        <v>5953020376</v>
      </c>
      <c r="C6" s="31" t="s">
        <v>200</v>
      </c>
      <c r="D6" s="31" t="s">
        <v>131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4">
        <f t="shared" si="0"/>
        <v>8</v>
      </c>
      <c r="N6" s="37">
        <f t="shared" si="1"/>
        <v>20</v>
      </c>
      <c r="O6" s="27"/>
      <c r="P6" s="33">
        <v>18</v>
      </c>
      <c r="Q6" s="35">
        <f t="shared" si="2"/>
        <v>18</v>
      </c>
      <c r="S6" s="33">
        <v>25</v>
      </c>
      <c r="T6" s="36">
        <f t="shared" ref="T6:T69" si="5">S6/25*60</f>
        <v>60</v>
      </c>
      <c r="V6" s="5"/>
      <c r="W6" s="28">
        <f t="shared" si="3"/>
        <v>98</v>
      </c>
      <c r="X6" s="29" t="str">
        <f t="shared" si="4"/>
        <v>A</v>
      </c>
    </row>
    <row r="7" spans="1:24" ht="18.75" customHeight="1" x14ac:dyDescent="0.25">
      <c r="A7" s="31" t="s">
        <v>18</v>
      </c>
      <c r="B7" s="31">
        <v>5953020392</v>
      </c>
      <c r="C7" s="31" t="s">
        <v>132</v>
      </c>
      <c r="D7" s="31" t="s">
        <v>133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4">
        <f t="shared" si="0"/>
        <v>8</v>
      </c>
      <c r="N7" s="37">
        <f t="shared" si="1"/>
        <v>20</v>
      </c>
      <c r="O7" s="27"/>
      <c r="P7" s="33">
        <v>18</v>
      </c>
      <c r="Q7" s="35">
        <f t="shared" si="2"/>
        <v>18</v>
      </c>
      <c r="S7" s="33">
        <v>25</v>
      </c>
      <c r="T7" s="36">
        <f t="shared" si="5"/>
        <v>60</v>
      </c>
      <c r="V7" s="5"/>
      <c r="W7" s="28">
        <f t="shared" si="3"/>
        <v>98</v>
      </c>
      <c r="X7" s="29" t="str">
        <f t="shared" si="4"/>
        <v>A</v>
      </c>
    </row>
    <row r="8" spans="1:24" ht="18.75" customHeight="1" x14ac:dyDescent="0.25">
      <c r="A8" s="31" t="s">
        <v>18</v>
      </c>
      <c r="B8" s="31">
        <v>5953090023</v>
      </c>
      <c r="C8" s="31" t="s">
        <v>158</v>
      </c>
      <c r="D8" s="31" t="s">
        <v>159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4">
        <f t="shared" si="0"/>
        <v>8</v>
      </c>
      <c r="N8" s="37">
        <f t="shared" si="1"/>
        <v>20</v>
      </c>
      <c r="O8" s="27"/>
      <c r="P8" s="33">
        <v>18</v>
      </c>
      <c r="Q8" s="35">
        <f t="shared" si="2"/>
        <v>18</v>
      </c>
      <c r="S8" s="33">
        <v>20</v>
      </c>
      <c r="T8" s="36">
        <f t="shared" si="5"/>
        <v>48</v>
      </c>
      <c r="V8" s="5"/>
      <c r="W8" s="28">
        <f t="shared" si="3"/>
        <v>86</v>
      </c>
      <c r="X8" s="29" t="str">
        <f t="shared" si="4"/>
        <v>A</v>
      </c>
    </row>
    <row r="9" spans="1:24" ht="18.75" customHeight="1" x14ac:dyDescent="0.25">
      <c r="A9" s="31" t="s">
        <v>18</v>
      </c>
      <c r="B9" s="31">
        <v>5953510087</v>
      </c>
      <c r="C9" s="31" t="s">
        <v>169</v>
      </c>
      <c r="D9" s="31" t="s">
        <v>170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4">
        <f t="shared" si="0"/>
        <v>8</v>
      </c>
      <c r="N9" s="37">
        <f t="shared" si="1"/>
        <v>20</v>
      </c>
      <c r="O9" s="27"/>
      <c r="P9" s="33">
        <v>18</v>
      </c>
      <c r="Q9" s="35">
        <f t="shared" si="2"/>
        <v>18</v>
      </c>
      <c r="S9" s="33">
        <v>20</v>
      </c>
      <c r="T9" s="36">
        <f t="shared" si="5"/>
        <v>48</v>
      </c>
      <c r="V9" s="5"/>
      <c r="W9" s="28">
        <f t="shared" si="3"/>
        <v>86</v>
      </c>
      <c r="X9" s="29" t="str">
        <f t="shared" si="4"/>
        <v>A</v>
      </c>
    </row>
    <row r="10" spans="1:24" ht="18.75" customHeight="1" x14ac:dyDescent="0.25">
      <c r="A10" s="31" t="s">
        <v>12</v>
      </c>
      <c r="B10" s="31">
        <v>5553010074</v>
      </c>
      <c r="C10" s="31" t="s">
        <v>49</v>
      </c>
      <c r="D10" s="31" t="s">
        <v>50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4">
        <f t="shared" si="0"/>
        <v>8</v>
      </c>
      <c r="N10" s="37">
        <f t="shared" si="1"/>
        <v>20</v>
      </c>
      <c r="O10" s="27"/>
      <c r="P10" s="33">
        <v>13</v>
      </c>
      <c r="Q10" s="35">
        <f t="shared" si="2"/>
        <v>13</v>
      </c>
      <c r="S10" s="33">
        <v>19</v>
      </c>
      <c r="T10" s="36">
        <f t="shared" si="5"/>
        <v>45.6</v>
      </c>
      <c r="V10" s="5"/>
      <c r="W10" s="28">
        <f t="shared" si="3"/>
        <v>78.599999999999994</v>
      </c>
      <c r="X10" s="29" t="str">
        <f t="shared" si="4"/>
        <v>B+</v>
      </c>
    </row>
    <row r="11" spans="1:24" ht="18.75" customHeight="1" x14ac:dyDescent="0.25">
      <c r="A11" s="31" t="s">
        <v>12</v>
      </c>
      <c r="B11" s="31">
        <v>5953010096</v>
      </c>
      <c r="C11" s="31" t="s">
        <v>66</v>
      </c>
      <c r="D11" s="31" t="s">
        <v>67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4">
        <f t="shared" si="0"/>
        <v>8</v>
      </c>
      <c r="N11" s="37">
        <f t="shared" si="1"/>
        <v>20</v>
      </c>
      <c r="O11" s="27"/>
      <c r="P11" s="33">
        <v>13</v>
      </c>
      <c r="Q11" s="35">
        <f t="shared" si="2"/>
        <v>13</v>
      </c>
      <c r="S11" s="33">
        <v>16</v>
      </c>
      <c r="T11" s="36">
        <f t="shared" si="5"/>
        <v>38.4</v>
      </c>
      <c r="V11" s="5"/>
      <c r="W11" s="28">
        <f t="shared" si="3"/>
        <v>71.400000000000006</v>
      </c>
      <c r="X11" s="29" t="str">
        <f t="shared" si="4"/>
        <v>B</v>
      </c>
    </row>
    <row r="12" spans="1:24" ht="18.75" customHeight="1" x14ac:dyDescent="0.25">
      <c r="A12" s="31" t="s">
        <v>12</v>
      </c>
      <c r="B12" s="31">
        <v>5953010104</v>
      </c>
      <c r="C12" s="31" t="s">
        <v>68</v>
      </c>
      <c r="D12" s="31" t="s">
        <v>69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0</v>
      </c>
      <c r="L12" s="6">
        <v>1</v>
      </c>
      <c r="M12" s="4">
        <f t="shared" si="0"/>
        <v>7</v>
      </c>
      <c r="N12" s="37">
        <f t="shared" si="1"/>
        <v>17.5</v>
      </c>
      <c r="O12" s="27"/>
      <c r="P12" s="33">
        <v>13</v>
      </c>
      <c r="Q12" s="35">
        <f t="shared" si="2"/>
        <v>13</v>
      </c>
      <c r="S12" s="33">
        <v>12</v>
      </c>
      <c r="T12" s="36">
        <f t="shared" si="5"/>
        <v>28.799999999999997</v>
      </c>
      <c r="V12" s="5"/>
      <c r="W12" s="28">
        <f t="shared" si="3"/>
        <v>59.3</v>
      </c>
      <c r="X12" s="29" t="str">
        <f t="shared" si="4"/>
        <v>D+</v>
      </c>
    </row>
    <row r="13" spans="1:24" ht="18.75" customHeight="1" x14ac:dyDescent="0.25">
      <c r="A13" s="31" t="s">
        <v>12</v>
      </c>
      <c r="B13" s="31">
        <v>5953510103</v>
      </c>
      <c r="C13" s="31" t="s">
        <v>172</v>
      </c>
      <c r="D13" s="31" t="s">
        <v>173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4">
        <f t="shared" si="0"/>
        <v>8</v>
      </c>
      <c r="N13" s="37">
        <f t="shared" si="1"/>
        <v>20</v>
      </c>
      <c r="O13" s="27"/>
      <c r="P13" s="33">
        <v>13</v>
      </c>
      <c r="Q13" s="35">
        <f t="shared" si="2"/>
        <v>13</v>
      </c>
      <c r="S13" s="33">
        <v>18</v>
      </c>
      <c r="T13" s="36">
        <f t="shared" si="5"/>
        <v>43.199999999999996</v>
      </c>
      <c r="V13" s="5"/>
      <c r="W13" s="28">
        <f t="shared" si="3"/>
        <v>76.199999999999989</v>
      </c>
      <c r="X13" s="29" t="str">
        <f t="shared" si="4"/>
        <v>B+</v>
      </c>
    </row>
    <row r="14" spans="1:24" ht="18.75" customHeight="1" x14ac:dyDescent="0.25">
      <c r="A14" s="31" t="s">
        <v>12</v>
      </c>
      <c r="B14" s="31">
        <v>5953520086</v>
      </c>
      <c r="C14" s="31" t="s">
        <v>188</v>
      </c>
      <c r="D14" s="31" t="s">
        <v>189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40"/>
      <c r="L14" s="6">
        <v>1</v>
      </c>
      <c r="M14" s="4">
        <f t="shared" si="0"/>
        <v>7</v>
      </c>
      <c r="N14" s="37">
        <f t="shared" si="1"/>
        <v>17.5</v>
      </c>
      <c r="O14" s="27"/>
      <c r="P14" s="33">
        <v>13</v>
      </c>
      <c r="Q14" s="35">
        <f t="shared" si="2"/>
        <v>13</v>
      </c>
      <c r="S14" s="33">
        <v>22</v>
      </c>
      <c r="T14" s="36">
        <f t="shared" si="5"/>
        <v>52.8</v>
      </c>
      <c r="V14" s="5"/>
      <c r="W14" s="28">
        <f t="shared" si="3"/>
        <v>83.3</v>
      </c>
      <c r="X14" s="29" t="str">
        <f t="shared" si="4"/>
        <v>A</v>
      </c>
    </row>
    <row r="15" spans="1:24" ht="18.75" customHeight="1" x14ac:dyDescent="0.25">
      <c r="A15" s="31" t="s">
        <v>14</v>
      </c>
      <c r="B15" s="31">
        <v>5953010070</v>
      </c>
      <c r="C15" s="31" t="s">
        <v>62</v>
      </c>
      <c r="D15" s="31" t="s">
        <v>63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4">
        <f t="shared" si="0"/>
        <v>8</v>
      </c>
      <c r="N15" s="37">
        <f t="shared" si="1"/>
        <v>20</v>
      </c>
      <c r="O15" s="27"/>
      <c r="P15" s="33">
        <v>11</v>
      </c>
      <c r="Q15" s="35">
        <f t="shared" si="2"/>
        <v>11</v>
      </c>
      <c r="S15" s="33">
        <v>10</v>
      </c>
      <c r="T15" s="36">
        <f t="shared" si="5"/>
        <v>24</v>
      </c>
      <c r="V15" s="5"/>
      <c r="W15" s="28">
        <f t="shared" si="3"/>
        <v>55</v>
      </c>
      <c r="X15" s="29" t="str">
        <f t="shared" si="4"/>
        <v>D+</v>
      </c>
    </row>
    <row r="16" spans="1:24" ht="18.75" customHeight="1" x14ac:dyDescent="0.25">
      <c r="A16" s="31" t="s">
        <v>14</v>
      </c>
      <c r="B16" s="31">
        <v>5953020095</v>
      </c>
      <c r="C16" s="31" t="s">
        <v>91</v>
      </c>
      <c r="D16" s="31" t="s">
        <v>92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0</v>
      </c>
      <c r="K16" s="6">
        <v>1</v>
      </c>
      <c r="L16" s="6">
        <v>1</v>
      </c>
      <c r="M16" s="4">
        <f t="shared" si="0"/>
        <v>7</v>
      </c>
      <c r="N16" s="37">
        <f t="shared" si="1"/>
        <v>17.5</v>
      </c>
      <c r="O16" s="27"/>
      <c r="P16" s="33">
        <v>11</v>
      </c>
      <c r="Q16" s="35">
        <f t="shared" si="2"/>
        <v>11</v>
      </c>
      <c r="S16" s="33">
        <v>11</v>
      </c>
      <c r="T16" s="36">
        <f t="shared" si="5"/>
        <v>26.4</v>
      </c>
      <c r="V16" s="5"/>
      <c r="W16" s="28">
        <f t="shared" si="3"/>
        <v>54.9</v>
      </c>
      <c r="X16" s="29" t="str">
        <f t="shared" si="4"/>
        <v>D+</v>
      </c>
    </row>
    <row r="17" spans="1:24" ht="18.75" customHeight="1" x14ac:dyDescent="0.25">
      <c r="A17" s="31" t="s">
        <v>14</v>
      </c>
      <c r="B17" s="31">
        <v>5953020160</v>
      </c>
      <c r="C17" s="31" t="s">
        <v>101</v>
      </c>
      <c r="D17" s="31" t="s">
        <v>102</v>
      </c>
      <c r="E17" s="6">
        <v>1</v>
      </c>
      <c r="F17" s="6">
        <v>1</v>
      </c>
      <c r="G17" s="6">
        <v>0</v>
      </c>
      <c r="H17" s="6">
        <v>1</v>
      </c>
      <c r="I17" s="6">
        <v>1</v>
      </c>
      <c r="J17" s="6">
        <v>1</v>
      </c>
      <c r="K17" s="40">
        <v>0</v>
      </c>
      <c r="L17" s="6">
        <v>1</v>
      </c>
      <c r="M17" s="4">
        <f t="shared" si="0"/>
        <v>6</v>
      </c>
      <c r="N17" s="37">
        <f t="shared" si="1"/>
        <v>15</v>
      </c>
      <c r="O17" s="27"/>
      <c r="P17" s="33">
        <v>11</v>
      </c>
      <c r="Q17" s="35">
        <f t="shared" si="2"/>
        <v>11</v>
      </c>
      <c r="S17" s="33">
        <v>9</v>
      </c>
      <c r="T17" s="36">
        <f t="shared" si="5"/>
        <v>21.599999999999998</v>
      </c>
      <c r="V17" s="5"/>
      <c r="W17" s="28">
        <f t="shared" si="3"/>
        <v>47.599999999999994</v>
      </c>
      <c r="X17" s="29" t="str">
        <f t="shared" si="4"/>
        <v>D</v>
      </c>
    </row>
    <row r="18" spans="1:24" ht="18.75" customHeight="1" x14ac:dyDescent="0.25">
      <c r="A18" s="31" t="s">
        <v>14</v>
      </c>
      <c r="B18" s="31">
        <v>5953020301</v>
      </c>
      <c r="C18" s="31" t="s">
        <v>119</v>
      </c>
      <c r="D18" s="31" t="s">
        <v>120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0</v>
      </c>
      <c r="K18" s="6">
        <v>0</v>
      </c>
      <c r="L18" s="6">
        <v>1</v>
      </c>
      <c r="M18" s="4">
        <f t="shared" si="0"/>
        <v>6</v>
      </c>
      <c r="N18" s="37">
        <f t="shared" si="1"/>
        <v>15</v>
      </c>
      <c r="O18" s="27"/>
      <c r="P18" s="33">
        <v>11</v>
      </c>
      <c r="Q18" s="35">
        <f t="shared" si="2"/>
        <v>11</v>
      </c>
      <c r="S18" s="33">
        <v>10</v>
      </c>
      <c r="T18" s="36">
        <f t="shared" si="5"/>
        <v>24</v>
      </c>
      <c r="V18" s="5"/>
      <c r="W18" s="28">
        <f t="shared" si="3"/>
        <v>50</v>
      </c>
      <c r="X18" s="29" t="str">
        <f t="shared" si="4"/>
        <v>D</v>
      </c>
    </row>
    <row r="19" spans="1:24" ht="18.75" customHeight="1" x14ac:dyDescent="0.25">
      <c r="A19" s="31" t="s">
        <v>14</v>
      </c>
      <c r="B19" s="31">
        <v>5953020509</v>
      </c>
      <c r="C19" s="31" t="s">
        <v>148</v>
      </c>
      <c r="D19" s="31" t="s">
        <v>149</v>
      </c>
      <c r="E19" s="6">
        <v>1</v>
      </c>
      <c r="F19" s="6">
        <v>1</v>
      </c>
      <c r="G19" s="6">
        <v>1</v>
      </c>
      <c r="H19" s="6">
        <v>0</v>
      </c>
      <c r="I19" s="6">
        <v>1</v>
      </c>
      <c r="J19" s="40">
        <v>0</v>
      </c>
      <c r="K19" s="6">
        <v>1</v>
      </c>
      <c r="L19" s="6">
        <v>1</v>
      </c>
      <c r="M19" s="4">
        <f t="shared" si="0"/>
        <v>6</v>
      </c>
      <c r="N19" s="37">
        <f t="shared" si="1"/>
        <v>15</v>
      </c>
      <c r="O19" s="27"/>
      <c r="P19" s="33">
        <v>11</v>
      </c>
      <c r="Q19" s="35">
        <f t="shared" si="2"/>
        <v>11</v>
      </c>
      <c r="S19" s="33">
        <v>9</v>
      </c>
      <c r="T19" s="36">
        <f t="shared" si="5"/>
        <v>21.599999999999998</v>
      </c>
      <c r="V19" s="5"/>
      <c r="W19" s="28">
        <f t="shared" si="3"/>
        <v>47.599999999999994</v>
      </c>
      <c r="X19" s="29" t="str">
        <f t="shared" si="4"/>
        <v>D</v>
      </c>
    </row>
    <row r="20" spans="1:24" ht="18.75" customHeight="1" x14ac:dyDescent="0.25">
      <c r="A20" s="31" t="s">
        <v>14</v>
      </c>
      <c r="B20" s="31">
        <v>5953510012</v>
      </c>
      <c r="C20" s="31" t="s">
        <v>160</v>
      </c>
      <c r="D20" s="31" t="s">
        <v>161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0</v>
      </c>
      <c r="L20" s="6">
        <v>1</v>
      </c>
      <c r="M20" s="4">
        <f t="shared" si="0"/>
        <v>7</v>
      </c>
      <c r="N20" s="37">
        <f t="shared" si="1"/>
        <v>17.5</v>
      </c>
      <c r="O20" s="27"/>
      <c r="P20" s="33">
        <v>11</v>
      </c>
      <c r="Q20" s="35">
        <f t="shared" si="2"/>
        <v>11</v>
      </c>
      <c r="S20" s="33">
        <v>16</v>
      </c>
      <c r="T20" s="36">
        <f t="shared" si="5"/>
        <v>38.4</v>
      </c>
      <c r="V20" s="5"/>
      <c r="W20" s="28">
        <f t="shared" si="3"/>
        <v>66.900000000000006</v>
      </c>
      <c r="X20" s="29" t="str">
        <f t="shared" si="4"/>
        <v>C+</v>
      </c>
    </row>
    <row r="21" spans="1:24" ht="18.75" customHeight="1" x14ac:dyDescent="0.25">
      <c r="A21" s="31" t="s">
        <v>26</v>
      </c>
      <c r="B21" s="31">
        <v>5953020137</v>
      </c>
      <c r="C21" s="31" t="s">
        <v>97</v>
      </c>
      <c r="D21" s="31" t="s">
        <v>98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4">
        <f t="shared" si="0"/>
        <v>8</v>
      </c>
      <c r="N21" s="37">
        <f t="shared" si="1"/>
        <v>20</v>
      </c>
      <c r="O21" s="27"/>
      <c r="P21" s="33">
        <v>12</v>
      </c>
      <c r="Q21" s="35">
        <f t="shared" si="2"/>
        <v>12</v>
      </c>
      <c r="S21" s="33">
        <v>13</v>
      </c>
      <c r="T21" s="36">
        <f t="shared" si="5"/>
        <v>31.200000000000003</v>
      </c>
      <c r="V21" s="5"/>
      <c r="W21" s="28">
        <f t="shared" si="3"/>
        <v>63.2</v>
      </c>
      <c r="X21" s="29" t="str">
        <f t="shared" si="4"/>
        <v>C</v>
      </c>
    </row>
    <row r="22" spans="1:24" ht="18.75" customHeight="1" x14ac:dyDescent="0.25">
      <c r="A22" s="31" t="s">
        <v>26</v>
      </c>
      <c r="B22" s="31">
        <v>5953020368</v>
      </c>
      <c r="C22" s="31" t="s">
        <v>129</v>
      </c>
      <c r="D22" s="31" t="s">
        <v>130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4">
        <f t="shared" si="0"/>
        <v>8</v>
      </c>
      <c r="N22" s="37">
        <f t="shared" si="1"/>
        <v>20</v>
      </c>
      <c r="O22" s="27"/>
      <c r="P22" s="33">
        <v>12</v>
      </c>
      <c r="Q22" s="35">
        <f t="shared" si="2"/>
        <v>12</v>
      </c>
      <c r="S22" s="33">
        <v>6</v>
      </c>
      <c r="T22" s="36">
        <f t="shared" si="5"/>
        <v>14.399999999999999</v>
      </c>
      <c r="V22" s="5"/>
      <c r="W22" s="28">
        <f t="shared" si="3"/>
        <v>46.4</v>
      </c>
      <c r="X22" s="29" t="str">
        <f t="shared" si="4"/>
        <v>D</v>
      </c>
    </row>
    <row r="23" spans="1:24" ht="18.75" customHeight="1" x14ac:dyDescent="0.25">
      <c r="A23" s="31" t="s">
        <v>26</v>
      </c>
      <c r="B23" s="31">
        <v>5953020426</v>
      </c>
      <c r="C23" s="31" t="s">
        <v>136</v>
      </c>
      <c r="D23" s="31" t="s">
        <v>137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4">
        <f t="shared" si="0"/>
        <v>8</v>
      </c>
      <c r="N23" s="37">
        <f t="shared" si="1"/>
        <v>20</v>
      </c>
      <c r="O23" s="27"/>
      <c r="P23" s="33">
        <v>12</v>
      </c>
      <c r="Q23" s="35">
        <f t="shared" si="2"/>
        <v>12</v>
      </c>
      <c r="S23" s="33">
        <v>10</v>
      </c>
      <c r="T23" s="36">
        <f t="shared" si="5"/>
        <v>24</v>
      </c>
      <c r="V23" s="5"/>
      <c r="W23" s="28">
        <f t="shared" si="3"/>
        <v>56</v>
      </c>
      <c r="X23" s="29" t="str">
        <f t="shared" si="4"/>
        <v>D+</v>
      </c>
    </row>
    <row r="24" spans="1:24" ht="18.75" customHeight="1" x14ac:dyDescent="0.25">
      <c r="A24" s="31" t="s">
        <v>26</v>
      </c>
      <c r="B24" s="31">
        <v>5953020475</v>
      </c>
      <c r="C24" s="31" t="s">
        <v>146</v>
      </c>
      <c r="D24" s="31" t="s">
        <v>147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4">
        <f t="shared" si="0"/>
        <v>8</v>
      </c>
      <c r="N24" s="37">
        <f t="shared" si="1"/>
        <v>20</v>
      </c>
      <c r="O24" s="27"/>
      <c r="P24" s="33">
        <v>12</v>
      </c>
      <c r="Q24" s="35">
        <f t="shared" si="2"/>
        <v>12</v>
      </c>
      <c r="S24" s="33">
        <v>19</v>
      </c>
      <c r="T24" s="36">
        <f t="shared" si="5"/>
        <v>45.6</v>
      </c>
      <c r="V24" s="5"/>
      <c r="W24" s="28">
        <f t="shared" si="3"/>
        <v>77.599999999999994</v>
      </c>
      <c r="X24" s="29" t="str">
        <f t="shared" si="4"/>
        <v>B+</v>
      </c>
    </row>
    <row r="25" spans="1:24" ht="18.75" customHeight="1" x14ac:dyDescent="0.25">
      <c r="A25" s="31" t="s">
        <v>26</v>
      </c>
      <c r="B25" s="31">
        <v>5953520052</v>
      </c>
      <c r="C25" s="31" t="s">
        <v>182</v>
      </c>
      <c r="D25" s="31" t="s">
        <v>183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0</v>
      </c>
      <c r="L25" s="6">
        <v>1</v>
      </c>
      <c r="M25" s="4">
        <f t="shared" si="0"/>
        <v>7</v>
      </c>
      <c r="N25" s="37">
        <f t="shared" si="1"/>
        <v>17.5</v>
      </c>
      <c r="O25" s="27"/>
      <c r="P25" s="33">
        <v>12</v>
      </c>
      <c r="Q25" s="35">
        <f t="shared" si="2"/>
        <v>12</v>
      </c>
      <c r="S25" s="33">
        <v>8</v>
      </c>
      <c r="T25" s="36">
        <f t="shared" si="5"/>
        <v>19.2</v>
      </c>
      <c r="V25" s="5"/>
      <c r="W25" s="28">
        <f t="shared" si="3"/>
        <v>48.7</v>
      </c>
      <c r="X25" s="29" t="str">
        <f t="shared" si="4"/>
        <v>D</v>
      </c>
    </row>
    <row r="26" spans="1:24" ht="18.75" customHeight="1" x14ac:dyDescent="0.25">
      <c r="A26" s="31" t="s">
        <v>201</v>
      </c>
      <c r="B26" s="31">
        <v>5953010179</v>
      </c>
      <c r="C26" s="31" t="s">
        <v>77</v>
      </c>
      <c r="D26" s="31" t="s">
        <v>78</v>
      </c>
      <c r="E26" s="6">
        <v>0</v>
      </c>
      <c r="F26" s="6">
        <v>1</v>
      </c>
      <c r="G26" s="6">
        <v>1</v>
      </c>
      <c r="H26" s="6">
        <v>1</v>
      </c>
      <c r="I26" s="6">
        <v>1</v>
      </c>
      <c r="J26" s="6">
        <v>0</v>
      </c>
      <c r="K26" s="6">
        <v>1</v>
      </c>
      <c r="L26" s="6">
        <v>1</v>
      </c>
      <c r="M26" s="4">
        <f t="shared" si="0"/>
        <v>6</v>
      </c>
      <c r="N26" s="37">
        <f t="shared" si="1"/>
        <v>15</v>
      </c>
      <c r="O26" s="27"/>
      <c r="P26" s="33">
        <v>14</v>
      </c>
      <c r="Q26" s="35">
        <f t="shared" si="2"/>
        <v>14</v>
      </c>
      <c r="S26" s="33">
        <v>16</v>
      </c>
      <c r="T26" s="36">
        <f t="shared" si="5"/>
        <v>38.4</v>
      </c>
      <c r="V26" s="5"/>
      <c r="W26" s="28">
        <f t="shared" si="3"/>
        <v>67.400000000000006</v>
      </c>
      <c r="X26" s="29" t="str">
        <f t="shared" si="4"/>
        <v>C+</v>
      </c>
    </row>
    <row r="27" spans="1:24" ht="18.75" customHeight="1" x14ac:dyDescent="0.25">
      <c r="A27" s="31" t="s">
        <v>201</v>
      </c>
      <c r="B27" s="31">
        <v>5953020012</v>
      </c>
      <c r="C27" s="31" t="s">
        <v>79</v>
      </c>
      <c r="D27" s="31" t="s">
        <v>80</v>
      </c>
      <c r="E27" s="6">
        <v>1</v>
      </c>
      <c r="F27" s="6">
        <v>1</v>
      </c>
      <c r="G27" s="6">
        <v>1</v>
      </c>
      <c r="H27" s="6">
        <v>0</v>
      </c>
      <c r="I27" s="6">
        <v>0</v>
      </c>
      <c r="J27" s="6">
        <v>1</v>
      </c>
      <c r="K27" s="6">
        <v>1</v>
      </c>
      <c r="L27" s="6">
        <v>1</v>
      </c>
      <c r="M27" s="4">
        <f t="shared" si="0"/>
        <v>6</v>
      </c>
      <c r="N27" s="37">
        <f t="shared" si="1"/>
        <v>15</v>
      </c>
      <c r="O27" s="27"/>
      <c r="P27" s="33">
        <v>14</v>
      </c>
      <c r="Q27" s="35">
        <f t="shared" si="2"/>
        <v>14</v>
      </c>
      <c r="S27" s="33">
        <v>10</v>
      </c>
      <c r="T27" s="36">
        <f t="shared" si="5"/>
        <v>24</v>
      </c>
      <c r="V27" s="5"/>
      <c r="W27" s="28">
        <f t="shared" si="3"/>
        <v>53</v>
      </c>
      <c r="X27" s="29" t="str">
        <f t="shared" si="4"/>
        <v>D</v>
      </c>
    </row>
    <row r="28" spans="1:24" ht="18.75" customHeight="1" x14ac:dyDescent="0.25">
      <c r="A28" s="31" t="s">
        <v>201</v>
      </c>
      <c r="B28" s="31">
        <v>5953020152</v>
      </c>
      <c r="C28" s="31" t="s">
        <v>99</v>
      </c>
      <c r="D28" s="31" t="s">
        <v>100</v>
      </c>
      <c r="E28" s="6">
        <v>1</v>
      </c>
      <c r="F28" s="6">
        <v>1</v>
      </c>
      <c r="G28" s="6">
        <v>1</v>
      </c>
      <c r="H28" s="6">
        <v>1</v>
      </c>
      <c r="I28" s="6">
        <v>0</v>
      </c>
      <c r="J28" s="6">
        <v>1</v>
      </c>
      <c r="K28" s="6">
        <v>1</v>
      </c>
      <c r="L28" s="6">
        <v>1</v>
      </c>
      <c r="M28" s="4">
        <f t="shared" si="0"/>
        <v>7</v>
      </c>
      <c r="N28" s="37">
        <f t="shared" si="1"/>
        <v>17.5</v>
      </c>
      <c r="O28" s="27"/>
      <c r="P28" s="33">
        <v>14</v>
      </c>
      <c r="Q28" s="35">
        <f t="shared" si="2"/>
        <v>14</v>
      </c>
      <c r="S28" s="33">
        <v>18</v>
      </c>
      <c r="T28" s="36">
        <f t="shared" si="5"/>
        <v>43.199999999999996</v>
      </c>
      <c r="V28" s="5"/>
      <c r="W28" s="28">
        <f t="shared" si="3"/>
        <v>74.699999999999989</v>
      </c>
      <c r="X28" s="29" t="str">
        <f t="shared" si="4"/>
        <v>B+</v>
      </c>
    </row>
    <row r="29" spans="1:24" ht="18.75" customHeight="1" x14ac:dyDescent="0.25">
      <c r="A29" s="31" t="s">
        <v>201</v>
      </c>
      <c r="B29" s="31">
        <v>5953020210</v>
      </c>
      <c r="C29" s="31" t="s">
        <v>111</v>
      </c>
      <c r="D29" s="31" t="s">
        <v>112</v>
      </c>
      <c r="E29" s="6">
        <v>1</v>
      </c>
      <c r="F29" s="6">
        <v>1</v>
      </c>
      <c r="G29" s="6">
        <v>1</v>
      </c>
      <c r="H29" s="6">
        <v>0</v>
      </c>
      <c r="I29" s="6">
        <v>0</v>
      </c>
      <c r="J29" s="6">
        <v>1</v>
      </c>
      <c r="K29" s="6">
        <v>1</v>
      </c>
      <c r="L29" s="6">
        <v>1</v>
      </c>
      <c r="M29" s="4">
        <f t="shared" si="0"/>
        <v>6</v>
      </c>
      <c r="N29" s="37">
        <f t="shared" si="1"/>
        <v>15</v>
      </c>
      <c r="O29" s="27"/>
      <c r="P29" s="33">
        <v>14</v>
      </c>
      <c r="Q29" s="35">
        <f t="shared" si="2"/>
        <v>14</v>
      </c>
      <c r="S29" s="33">
        <v>12</v>
      </c>
      <c r="T29" s="36">
        <f t="shared" si="5"/>
        <v>28.799999999999997</v>
      </c>
      <c r="V29" s="5"/>
      <c r="W29" s="28">
        <f t="shared" si="3"/>
        <v>57.8</v>
      </c>
      <c r="X29" s="29" t="str">
        <f t="shared" si="4"/>
        <v>D+</v>
      </c>
    </row>
    <row r="30" spans="1:24" ht="18.75" customHeight="1" x14ac:dyDescent="0.25">
      <c r="A30" s="31" t="s">
        <v>201</v>
      </c>
      <c r="B30" s="31">
        <v>5953020236</v>
      </c>
      <c r="C30" s="31" t="s">
        <v>113</v>
      </c>
      <c r="D30" s="31" t="s">
        <v>114</v>
      </c>
      <c r="E30" s="6">
        <v>0</v>
      </c>
      <c r="F30" s="6">
        <v>1</v>
      </c>
      <c r="G30" s="6">
        <v>1</v>
      </c>
      <c r="H30" s="6">
        <v>1</v>
      </c>
      <c r="I30" s="6">
        <v>1</v>
      </c>
      <c r="J30" s="6">
        <v>0</v>
      </c>
      <c r="K30" s="6">
        <v>1</v>
      </c>
      <c r="L30" s="6">
        <v>1</v>
      </c>
      <c r="M30" s="4">
        <f t="shared" si="0"/>
        <v>6</v>
      </c>
      <c r="N30" s="37">
        <f t="shared" si="1"/>
        <v>15</v>
      </c>
      <c r="O30" s="27"/>
      <c r="P30" s="33">
        <v>14</v>
      </c>
      <c r="Q30" s="35">
        <f t="shared" si="2"/>
        <v>14</v>
      </c>
      <c r="S30" s="33">
        <v>12</v>
      </c>
      <c r="T30" s="36">
        <f t="shared" si="5"/>
        <v>28.799999999999997</v>
      </c>
      <c r="V30" s="5"/>
      <c r="W30" s="28">
        <f t="shared" si="3"/>
        <v>57.8</v>
      </c>
      <c r="X30" s="29" t="str">
        <f t="shared" si="4"/>
        <v>D+</v>
      </c>
    </row>
    <row r="31" spans="1:24" ht="18.75" customHeight="1" x14ac:dyDescent="0.25">
      <c r="A31" s="31" t="s">
        <v>201</v>
      </c>
      <c r="B31" s="31">
        <v>5953020459</v>
      </c>
      <c r="C31" s="31" t="s">
        <v>142</v>
      </c>
      <c r="D31" s="31" t="s">
        <v>143</v>
      </c>
      <c r="E31" s="6">
        <v>0</v>
      </c>
      <c r="F31" s="6">
        <v>1</v>
      </c>
      <c r="G31" s="6">
        <v>1</v>
      </c>
      <c r="H31" s="6">
        <v>1</v>
      </c>
      <c r="I31" s="6">
        <v>1</v>
      </c>
      <c r="J31" s="6">
        <v>0</v>
      </c>
      <c r="K31" s="6">
        <v>1</v>
      </c>
      <c r="L31" s="6">
        <v>1</v>
      </c>
      <c r="M31" s="4">
        <f t="shared" si="0"/>
        <v>6</v>
      </c>
      <c r="N31" s="37">
        <f t="shared" si="1"/>
        <v>15</v>
      </c>
      <c r="O31" s="27"/>
      <c r="P31" s="33">
        <v>14</v>
      </c>
      <c r="Q31" s="35">
        <f t="shared" si="2"/>
        <v>14</v>
      </c>
      <c r="S31" s="33">
        <v>10</v>
      </c>
      <c r="T31" s="36">
        <f t="shared" si="5"/>
        <v>24</v>
      </c>
      <c r="V31" s="5"/>
      <c r="W31" s="28">
        <f t="shared" si="3"/>
        <v>53</v>
      </c>
      <c r="X31" s="29" t="str">
        <f t="shared" si="4"/>
        <v>D</v>
      </c>
    </row>
    <row r="32" spans="1:24" ht="18.75" customHeight="1" x14ac:dyDescent="0.25">
      <c r="A32" s="31" t="s">
        <v>16</v>
      </c>
      <c r="B32" s="31">
        <v>5953020103</v>
      </c>
      <c r="C32" s="31" t="s">
        <v>93</v>
      </c>
      <c r="D32" s="31" t="s">
        <v>94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4">
        <f t="shared" si="0"/>
        <v>8</v>
      </c>
      <c r="N32" s="37">
        <f t="shared" si="1"/>
        <v>20</v>
      </c>
      <c r="O32" s="27"/>
      <c r="P32" s="33">
        <v>16</v>
      </c>
      <c r="Q32" s="35">
        <f t="shared" si="2"/>
        <v>16</v>
      </c>
      <c r="S32" s="33">
        <v>12</v>
      </c>
      <c r="T32" s="36">
        <f t="shared" si="5"/>
        <v>28.799999999999997</v>
      </c>
      <c r="V32" s="5"/>
      <c r="W32" s="28">
        <f t="shared" si="3"/>
        <v>64.8</v>
      </c>
      <c r="X32" s="29" t="str">
        <f t="shared" si="4"/>
        <v>C+</v>
      </c>
    </row>
    <row r="33" spans="1:24" ht="18.75" customHeight="1" x14ac:dyDescent="0.25">
      <c r="A33" s="31" t="s">
        <v>16</v>
      </c>
      <c r="B33" s="31">
        <v>5953020111</v>
      </c>
      <c r="C33" s="31" t="s">
        <v>95</v>
      </c>
      <c r="D33" s="31" t="s">
        <v>96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4">
        <f t="shared" si="0"/>
        <v>8</v>
      </c>
      <c r="N33" s="37">
        <f t="shared" si="1"/>
        <v>20</v>
      </c>
      <c r="O33" s="27"/>
      <c r="P33" s="33">
        <v>16</v>
      </c>
      <c r="Q33" s="35">
        <f t="shared" si="2"/>
        <v>16</v>
      </c>
      <c r="S33" s="33">
        <v>20</v>
      </c>
      <c r="T33" s="36">
        <f t="shared" si="5"/>
        <v>48</v>
      </c>
      <c r="V33" s="5"/>
      <c r="W33" s="28">
        <f t="shared" si="3"/>
        <v>84</v>
      </c>
      <c r="X33" s="29" t="str">
        <f t="shared" si="4"/>
        <v>A</v>
      </c>
    </row>
    <row r="34" spans="1:24" ht="18.75" customHeight="1" x14ac:dyDescent="0.25">
      <c r="A34" s="31" t="s">
        <v>16</v>
      </c>
      <c r="B34" s="31">
        <v>5953020202</v>
      </c>
      <c r="C34" s="31" t="s">
        <v>109</v>
      </c>
      <c r="D34" s="31" t="s">
        <v>110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4">
        <f t="shared" si="0"/>
        <v>8</v>
      </c>
      <c r="N34" s="37">
        <f t="shared" si="1"/>
        <v>20</v>
      </c>
      <c r="O34" s="27"/>
      <c r="P34" s="33">
        <v>16</v>
      </c>
      <c r="Q34" s="35">
        <f t="shared" si="2"/>
        <v>16</v>
      </c>
      <c r="S34" s="33">
        <v>5</v>
      </c>
      <c r="T34" s="36">
        <f t="shared" si="5"/>
        <v>12</v>
      </c>
      <c r="V34" s="5"/>
      <c r="W34" s="28">
        <f t="shared" si="3"/>
        <v>48</v>
      </c>
      <c r="X34" s="29" t="str">
        <f t="shared" si="4"/>
        <v>D</v>
      </c>
    </row>
    <row r="35" spans="1:24" ht="18.75" customHeight="1" x14ac:dyDescent="0.25">
      <c r="A35" s="31" t="s">
        <v>16</v>
      </c>
      <c r="B35" s="31">
        <v>5953020319</v>
      </c>
      <c r="C35" s="31" t="s">
        <v>121</v>
      </c>
      <c r="D35" s="31" t="s">
        <v>122</v>
      </c>
      <c r="E35" s="6">
        <v>1</v>
      </c>
      <c r="F35" s="6">
        <v>1</v>
      </c>
      <c r="G35" s="6">
        <v>0</v>
      </c>
      <c r="H35" s="6">
        <v>1</v>
      </c>
      <c r="I35" s="6">
        <v>1</v>
      </c>
      <c r="J35" s="6">
        <v>0</v>
      </c>
      <c r="K35" s="6">
        <v>1</v>
      </c>
      <c r="L35" s="6">
        <v>1</v>
      </c>
      <c r="M35" s="4">
        <f t="shared" si="0"/>
        <v>6</v>
      </c>
      <c r="N35" s="37">
        <f t="shared" si="1"/>
        <v>15</v>
      </c>
      <c r="O35" s="27"/>
      <c r="P35" s="33">
        <v>16</v>
      </c>
      <c r="Q35" s="35">
        <f t="shared" si="2"/>
        <v>16</v>
      </c>
      <c r="S35" s="33">
        <v>16</v>
      </c>
      <c r="T35" s="36">
        <f t="shared" si="5"/>
        <v>38.4</v>
      </c>
      <c r="V35" s="5"/>
      <c r="W35" s="28">
        <f t="shared" si="3"/>
        <v>69.400000000000006</v>
      </c>
      <c r="X35" s="29" t="str">
        <f t="shared" si="4"/>
        <v>C+</v>
      </c>
    </row>
    <row r="36" spans="1:24" ht="18.75" customHeight="1" x14ac:dyDescent="0.25">
      <c r="A36" s="31" t="s">
        <v>16</v>
      </c>
      <c r="B36" s="31">
        <v>5953090015</v>
      </c>
      <c r="C36" s="31" t="s">
        <v>156</v>
      </c>
      <c r="D36" s="31" t="s">
        <v>157</v>
      </c>
      <c r="E36" s="6">
        <v>1</v>
      </c>
      <c r="F36" s="6">
        <v>1</v>
      </c>
      <c r="G36" s="6">
        <v>1</v>
      </c>
      <c r="H36" s="6">
        <v>0</v>
      </c>
      <c r="I36" s="6">
        <v>1</v>
      </c>
      <c r="J36" s="6">
        <v>0</v>
      </c>
      <c r="K36" s="6">
        <v>1</v>
      </c>
      <c r="L36" s="6">
        <v>1</v>
      </c>
      <c r="M36" s="4">
        <f t="shared" si="0"/>
        <v>6</v>
      </c>
      <c r="N36" s="37">
        <f t="shared" si="1"/>
        <v>15</v>
      </c>
      <c r="O36" s="27"/>
      <c r="P36" s="33">
        <v>16</v>
      </c>
      <c r="Q36" s="35">
        <f t="shared" si="2"/>
        <v>16</v>
      </c>
      <c r="S36" s="33">
        <v>15</v>
      </c>
      <c r="T36" s="36">
        <f t="shared" si="5"/>
        <v>36</v>
      </c>
      <c r="V36" s="5"/>
      <c r="W36" s="28">
        <f t="shared" si="3"/>
        <v>67</v>
      </c>
      <c r="X36" s="29" t="str">
        <f t="shared" si="4"/>
        <v>C+</v>
      </c>
    </row>
    <row r="37" spans="1:24" ht="18.75" customHeight="1" x14ac:dyDescent="0.25">
      <c r="A37" s="31" t="s">
        <v>202</v>
      </c>
      <c r="B37" s="31">
        <v>5953010062</v>
      </c>
      <c r="C37" s="31" t="s">
        <v>60</v>
      </c>
      <c r="D37" s="31" t="s">
        <v>61</v>
      </c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40">
        <v>0</v>
      </c>
      <c r="K37" s="6">
        <v>1</v>
      </c>
      <c r="L37" s="6">
        <v>1</v>
      </c>
      <c r="M37" s="4">
        <f t="shared" ref="M37:M68" si="6">SUM(E37:L37)</f>
        <v>7</v>
      </c>
      <c r="N37" s="37">
        <f t="shared" ref="N37:N68" si="7">M37/8*20</f>
        <v>17.5</v>
      </c>
      <c r="O37" s="27"/>
      <c r="P37" s="33">
        <v>12.5</v>
      </c>
      <c r="Q37" s="35">
        <f t="shared" ref="Q37:Q68" si="8">P37</f>
        <v>12.5</v>
      </c>
      <c r="S37" s="33">
        <v>5</v>
      </c>
      <c r="T37" s="36">
        <f t="shared" si="5"/>
        <v>12</v>
      </c>
      <c r="V37" s="5"/>
      <c r="W37" s="28">
        <f t="shared" ref="W37:W68" si="9">N37+T37+Q37</f>
        <v>42</v>
      </c>
      <c r="X37" s="29" t="str">
        <f t="shared" ref="X37:X68" si="10">IF(W37&gt;=79.5,"A",IF(W37&gt;=74.5,"B+",IF(W37&gt;=69.5,"B",IF(W37&gt;=64.5,"C+",IF(W37&gt;=59.5,"C",IF(W37&gt;=54.5,"D+",IF(W37&gt;=44.5,"D",IF(W37&lt;44.5,"FAIL"))))))))</f>
        <v>FAIL</v>
      </c>
    </row>
    <row r="38" spans="1:24" ht="18.75" customHeight="1" x14ac:dyDescent="0.25">
      <c r="A38" s="31" t="s">
        <v>202</v>
      </c>
      <c r="B38" s="31">
        <v>5953020020</v>
      </c>
      <c r="C38" s="31" t="s">
        <v>81</v>
      </c>
      <c r="D38" s="31" t="s">
        <v>82</v>
      </c>
      <c r="E38" s="6">
        <v>0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4">
        <f t="shared" si="6"/>
        <v>7</v>
      </c>
      <c r="N38" s="37">
        <f t="shared" si="7"/>
        <v>17.5</v>
      </c>
      <c r="O38" s="27"/>
      <c r="P38" s="33">
        <v>12.5</v>
      </c>
      <c r="Q38" s="35">
        <f t="shared" si="8"/>
        <v>12.5</v>
      </c>
      <c r="S38" s="33">
        <v>8</v>
      </c>
      <c r="T38" s="36">
        <f t="shared" si="5"/>
        <v>19.2</v>
      </c>
      <c r="V38" s="5"/>
      <c r="W38" s="28">
        <f t="shared" si="9"/>
        <v>49.2</v>
      </c>
      <c r="X38" s="29" t="str">
        <f t="shared" si="10"/>
        <v>D</v>
      </c>
    </row>
    <row r="39" spans="1:24" ht="18.75" customHeight="1" x14ac:dyDescent="0.25">
      <c r="A39" s="31" t="s">
        <v>202</v>
      </c>
      <c r="B39" s="31">
        <v>5953020178</v>
      </c>
      <c r="C39" s="31" t="s">
        <v>103</v>
      </c>
      <c r="D39" s="31" t="s">
        <v>104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4">
        <f t="shared" si="6"/>
        <v>8</v>
      </c>
      <c r="N39" s="37">
        <f t="shared" si="7"/>
        <v>20</v>
      </c>
      <c r="O39" s="27"/>
      <c r="P39" s="33">
        <v>12.5</v>
      </c>
      <c r="Q39" s="35">
        <f t="shared" si="8"/>
        <v>12.5</v>
      </c>
      <c r="S39" s="33">
        <v>11</v>
      </c>
      <c r="T39" s="36">
        <f t="shared" si="5"/>
        <v>26.4</v>
      </c>
      <c r="V39" s="5"/>
      <c r="W39" s="28">
        <f t="shared" si="9"/>
        <v>58.9</v>
      </c>
      <c r="X39" s="29" t="str">
        <f t="shared" si="10"/>
        <v>D+</v>
      </c>
    </row>
    <row r="40" spans="1:24" ht="18.75" customHeight="1" x14ac:dyDescent="0.25">
      <c r="A40" s="31" t="s">
        <v>202</v>
      </c>
      <c r="B40" s="31">
        <v>5953020558</v>
      </c>
      <c r="C40" s="31" t="s">
        <v>154</v>
      </c>
      <c r="D40" s="31" t="s">
        <v>155</v>
      </c>
      <c r="E40" s="6">
        <v>0</v>
      </c>
      <c r="F40" s="6">
        <v>1</v>
      </c>
      <c r="G40" s="6">
        <v>0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4">
        <f t="shared" si="6"/>
        <v>6</v>
      </c>
      <c r="N40" s="37">
        <f t="shared" si="7"/>
        <v>15</v>
      </c>
      <c r="O40" s="27"/>
      <c r="P40" s="33">
        <v>12.5</v>
      </c>
      <c r="Q40" s="35">
        <f t="shared" si="8"/>
        <v>12.5</v>
      </c>
      <c r="S40" s="33">
        <v>14</v>
      </c>
      <c r="T40" s="36">
        <f t="shared" si="5"/>
        <v>33.6</v>
      </c>
      <c r="V40" s="5"/>
      <c r="W40" s="28">
        <f t="shared" si="9"/>
        <v>61.1</v>
      </c>
      <c r="X40" s="29" t="str">
        <f t="shared" si="10"/>
        <v>C</v>
      </c>
    </row>
    <row r="41" spans="1:24" ht="18.75" customHeight="1" x14ac:dyDescent="0.25">
      <c r="A41" s="31" t="s">
        <v>202</v>
      </c>
      <c r="B41" s="31">
        <v>5953520011</v>
      </c>
      <c r="C41" s="31" t="s">
        <v>174</v>
      </c>
      <c r="D41" s="31" t="s">
        <v>175</v>
      </c>
      <c r="E41" s="6">
        <v>1</v>
      </c>
      <c r="F41" s="6">
        <v>1</v>
      </c>
      <c r="G41" s="6">
        <v>1</v>
      </c>
      <c r="H41" s="6">
        <v>1</v>
      </c>
      <c r="I41" s="6">
        <v>1</v>
      </c>
      <c r="J41" s="40">
        <v>0</v>
      </c>
      <c r="K41" s="6">
        <v>1</v>
      </c>
      <c r="L41" s="6">
        <v>1</v>
      </c>
      <c r="M41" s="4">
        <f t="shared" si="6"/>
        <v>7</v>
      </c>
      <c r="N41" s="37">
        <f t="shared" si="7"/>
        <v>17.5</v>
      </c>
      <c r="O41" s="27"/>
      <c r="P41" s="33">
        <v>12.5</v>
      </c>
      <c r="Q41" s="35">
        <f t="shared" si="8"/>
        <v>12.5</v>
      </c>
      <c r="S41" s="33">
        <v>10</v>
      </c>
      <c r="T41" s="36">
        <f t="shared" si="5"/>
        <v>24</v>
      </c>
      <c r="V41" s="5"/>
      <c r="W41" s="28">
        <f t="shared" si="9"/>
        <v>54</v>
      </c>
      <c r="X41" s="29" t="str">
        <f t="shared" si="10"/>
        <v>D</v>
      </c>
    </row>
    <row r="42" spans="1:24" ht="18.75" customHeight="1" x14ac:dyDescent="0.25">
      <c r="A42" s="31" t="s">
        <v>202</v>
      </c>
      <c r="B42" s="31">
        <v>5953520029</v>
      </c>
      <c r="C42" s="31" t="s">
        <v>176</v>
      </c>
      <c r="D42" s="31" t="s">
        <v>177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4">
        <f t="shared" si="6"/>
        <v>8</v>
      </c>
      <c r="N42" s="37">
        <f t="shared" si="7"/>
        <v>20</v>
      </c>
      <c r="O42" s="27"/>
      <c r="P42" s="33">
        <v>12.5</v>
      </c>
      <c r="Q42" s="35">
        <f t="shared" si="8"/>
        <v>12.5</v>
      </c>
      <c r="S42" s="33">
        <v>9</v>
      </c>
      <c r="T42" s="36">
        <f t="shared" si="5"/>
        <v>21.599999999999998</v>
      </c>
      <c r="V42" s="5"/>
      <c r="W42" s="28">
        <f t="shared" si="9"/>
        <v>54.099999999999994</v>
      </c>
      <c r="X42" s="29" t="str">
        <f t="shared" si="10"/>
        <v>D</v>
      </c>
    </row>
    <row r="43" spans="1:24" ht="18.75" customHeight="1" x14ac:dyDescent="0.25">
      <c r="A43" s="31" t="s">
        <v>203</v>
      </c>
      <c r="B43" s="31">
        <v>5953510079</v>
      </c>
      <c r="C43" s="31" t="s">
        <v>168</v>
      </c>
      <c r="D43" s="31"/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4">
        <f t="shared" si="6"/>
        <v>8</v>
      </c>
      <c r="N43" s="37">
        <f t="shared" si="7"/>
        <v>20</v>
      </c>
      <c r="O43" s="27"/>
      <c r="P43" s="33">
        <v>13</v>
      </c>
      <c r="Q43" s="35">
        <f t="shared" si="8"/>
        <v>13</v>
      </c>
      <c r="S43" s="33">
        <v>16</v>
      </c>
      <c r="T43" s="36">
        <f t="shared" si="5"/>
        <v>38.4</v>
      </c>
      <c r="V43" s="5"/>
      <c r="W43" s="28">
        <f t="shared" si="9"/>
        <v>71.400000000000006</v>
      </c>
      <c r="X43" s="29" t="str">
        <f t="shared" si="10"/>
        <v>B</v>
      </c>
    </row>
    <row r="44" spans="1:24" ht="18.75" customHeight="1" x14ac:dyDescent="0.25">
      <c r="A44" s="31" t="s">
        <v>203</v>
      </c>
      <c r="B44" s="31">
        <v>5953520037</v>
      </c>
      <c r="C44" s="31" t="s">
        <v>178</v>
      </c>
      <c r="D44" s="31" t="s">
        <v>179</v>
      </c>
      <c r="E44" s="6">
        <v>1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4">
        <f t="shared" si="6"/>
        <v>8</v>
      </c>
      <c r="N44" s="37">
        <f t="shared" si="7"/>
        <v>20</v>
      </c>
      <c r="O44" s="27"/>
      <c r="P44" s="33">
        <v>13</v>
      </c>
      <c r="Q44" s="35">
        <f t="shared" si="8"/>
        <v>13</v>
      </c>
      <c r="S44" s="33">
        <v>13</v>
      </c>
      <c r="T44" s="36">
        <f t="shared" si="5"/>
        <v>31.200000000000003</v>
      </c>
      <c r="V44" s="5"/>
      <c r="W44" s="28">
        <f t="shared" si="9"/>
        <v>64.2</v>
      </c>
      <c r="X44" s="29" t="str">
        <f t="shared" si="10"/>
        <v>C</v>
      </c>
    </row>
    <row r="45" spans="1:24" ht="18.75" customHeight="1" x14ac:dyDescent="0.25">
      <c r="A45" s="31" t="s">
        <v>203</v>
      </c>
      <c r="B45" s="31">
        <v>5953520045</v>
      </c>
      <c r="C45" s="31" t="s">
        <v>180</v>
      </c>
      <c r="D45" s="31" t="s">
        <v>181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4">
        <f t="shared" si="6"/>
        <v>8</v>
      </c>
      <c r="N45" s="37">
        <f t="shared" si="7"/>
        <v>20</v>
      </c>
      <c r="O45" s="27"/>
      <c r="P45" s="33">
        <v>13</v>
      </c>
      <c r="Q45" s="35">
        <f t="shared" si="8"/>
        <v>13</v>
      </c>
      <c r="S45" s="33">
        <v>10</v>
      </c>
      <c r="T45" s="36">
        <f t="shared" si="5"/>
        <v>24</v>
      </c>
      <c r="V45" s="5"/>
      <c r="W45" s="28">
        <f t="shared" si="9"/>
        <v>57</v>
      </c>
      <c r="X45" s="29" t="str">
        <f t="shared" si="10"/>
        <v>D+</v>
      </c>
    </row>
    <row r="46" spans="1:24" ht="18.75" customHeight="1" x14ac:dyDescent="0.25">
      <c r="A46" s="31" t="s">
        <v>203</v>
      </c>
      <c r="B46" s="31">
        <v>5953520078</v>
      </c>
      <c r="C46" s="31" t="s">
        <v>186</v>
      </c>
      <c r="D46" s="31" t="s">
        <v>187</v>
      </c>
      <c r="E46" s="6">
        <v>1</v>
      </c>
      <c r="F46" s="6">
        <v>1</v>
      </c>
      <c r="G46" s="6">
        <v>0</v>
      </c>
      <c r="H46" s="6">
        <v>1</v>
      </c>
      <c r="I46" s="6">
        <v>0</v>
      </c>
      <c r="J46" s="6">
        <v>1</v>
      </c>
      <c r="K46" s="6">
        <v>1</v>
      </c>
      <c r="L46" s="6">
        <v>1</v>
      </c>
      <c r="M46" s="4">
        <f t="shared" si="6"/>
        <v>6</v>
      </c>
      <c r="N46" s="37">
        <f t="shared" si="7"/>
        <v>15</v>
      </c>
      <c r="O46" s="27"/>
      <c r="P46" s="33">
        <v>13</v>
      </c>
      <c r="Q46" s="35">
        <f t="shared" si="8"/>
        <v>13</v>
      </c>
      <c r="S46" s="33">
        <v>11</v>
      </c>
      <c r="T46" s="36">
        <f t="shared" si="5"/>
        <v>26.4</v>
      </c>
      <c r="V46" s="5"/>
      <c r="W46" s="28">
        <f t="shared" si="9"/>
        <v>54.4</v>
      </c>
      <c r="X46" s="29" t="str">
        <f t="shared" si="10"/>
        <v>D</v>
      </c>
    </row>
    <row r="47" spans="1:24" ht="18.75" customHeight="1" x14ac:dyDescent="0.25">
      <c r="A47" s="31" t="s">
        <v>203</v>
      </c>
      <c r="B47" s="31">
        <v>5953520094</v>
      </c>
      <c r="C47" s="31" t="s">
        <v>190</v>
      </c>
      <c r="D47" s="31" t="s">
        <v>191</v>
      </c>
      <c r="E47" s="6">
        <v>1</v>
      </c>
      <c r="F47" s="6">
        <v>1</v>
      </c>
      <c r="G47" s="6">
        <v>1</v>
      </c>
      <c r="H47" s="6">
        <v>1</v>
      </c>
      <c r="I47" s="6">
        <v>1</v>
      </c>
      <c r="J47" s="6">
        <v>1</v>
      </c>
      <c r="K47" s="6">
        <v>1</v>
      </c>
      <c r="L47" s="6">
        <v>1</v>
      </c>
      <c r="M47" s="4">
        <f t="shared" si="6"/>
        <v>8</v>
      </c>
      <c r="N47" s="37">
        <f t="shared" si="7"/>
        <v>20</v>
      </c>
      <c r="O47" s="27"/>
      <c r="P47" s="33">
        <v>13</v>
      </c>
      <c r="Q47" s="35">
        <f t="shared" si="8"/>
        <v>13</v>
      </c>
      <c r="S47" s="33">
        <v>8</v>
      </c>
      <c r="T47" s="36">
        <f t="shared" si="5"/>
        <v>19.2</v>
      </c>
      <c r="V47" s="5"/>
      <c r="W47" s="28">
        <f t="shared" si="9"/>
        <v>52.2</v>
      </c>
      <c r="X47" s="29" t="str">
        <f t="shared" si="10"/>
        <v>D</v>
      </c>
    </row>
    <row r="48" spans="1:24" ht="18.75" customHeight="1" x14ac:dyDescent="0.25">
      <c r="A48" s="31" t="s">
        <v>203</v>
      </c>
      <c r="B48" s="31">
        <v>5953520128</v>
      </c>
      <c r="C48" s="31" t="s">
        <v>196</v>
      </c>
      <c r="D48" s="31" t="s">
        <v>197</v>
      </c>
      <c r="E48" s="6">
        <v>1</v>
      </c>
      <c r="F48" s="6">
        <v>1</v>
      </c>
      <c r="G48" s="6">
        <v>1</v>
      </c>
      <c r="H48" s="6">
        <v>1</v>
      </c>
      <c r="I48" s="6">
        <v>1</v>
      </c>
      <c r="J48" s="6">
        <v>1</v>
      </c>
      <c r="K48" s="6">
        <v>1</v>
      </c>
      <c r="L48" s="6">
        <v>1</v>
      </c>
      <c r="M48" s="4">
        <f t="shared" si="6"/>
        <v>8</v>
      </c>
      <c r="N48" s="37">
        <f t="shared" si="7"/>
        <v>20</v>
      </c>
      <c r="O48" s="27"/>
      <c r="P48" s="33">
        <v>13</v>
      </c>
      <c r="Q48" s="35">
        <f t="shared" si="8"/>
        <v>13</v>
      </c>
      <c r="S48" s="33">
        <v>18</v>
      </c>
      <c r="T48" s="36">
        <f t="shared" si="5"/>
        <v>43.199999999999996</v>
      </c>
      <c r="V48" s="5"/>
      <c r="W48" s="28">
        <f t="shared" si="9"/>
        <v>76.199999999999989</v>
      </c>
      <c r="X48" s="29" t="str">
        <f t="shared" si="10"/>
        <v>B+</v>
      </c>
    </row>
    <row r="49" spans="1:24" ht="18.75" customHeight="1" x14ac:dyDescent="0.25">
      <c r="A49" s="31" t="s">
        <v>20</v>
      </c>
      <c r="B49" s="31">
        <v>5953510020</v>
      </c>
      <c r="C49" s="31" t="s">
        <v>162</v>
      </c>
      <c r="D49" s="31" t="s">
        <v>163</v>
      </c>
      <c r="E49" s="6">
        <v>1</v>
      </c>
      <c r="F49" s="6">
        <v>1</v>
      </c>
      <c r="G49" s="6">
        <v>1</v>
      </c>
      <c r="H49" s="6">
        <v>1</v>
      </c>
      <c r="I49" s="6">
        <v>1</v>
      </c>
      <c r="J49" s="6">
        <v>0</v>
      </c>
      <c r="K49" s="6">
        <v>1</v>
      </c>
      <c r="L49" s="6">
        <v>1</v>
      </c>
      <c r="M49" s="4">
        <f t="shared" si="6"/>
        <v>7</v>
      </c>
      <c r="N49" s="37">
        <f t="shared" si="7"/>
        <v>17.5</v>
      </c>
      <c r="O49" s="27"/>
      <c r="P49" s="33">
        <v>18</v>
      </c>
      <c r="Q49" s="35">
        <f t="shared" si="8"/>
        <v>18</v>
      </c>
      <c r="S49" s="33">
        <v>15</v>
      </c>
      <c r="T49" s="36">
        <f t="shared" si="5"/>
        <v>36</v>
      </c>
      <c r="V49" s="5"/>
      <c r="W49" s="28">
        <f t="shared" si="9"/>
        <v>71.5</v>
      </c>
      <c r="X49" s="29" t="str">
        <f t="shared" si="10"/>
        <v>B</v>
      </c>
    </row>
    <row r="50" spans="1:24" ht="18.75" customHeight="1" x14ac:dyDescent="0.25">
      <c r="A50" s="31" t="s">
        <v>20</v>
      </c>
      <c r="B50" s="31">
        <v>5953510053</v>
      </c>
      <c r="C50" s="31" t="s">
        <v>39</v>
      </c>
      <c r="D50" s="31" t="s">
        <v>165</v>
      </c>
      <c r="E50" s="6">
        <v>1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6">
        <v>1</v>
      </c>
      <c r="L50" s="6">
        <v>1</v>
      </c>
      <c r="M50" s="4">
        <f t="shared" si="6"/>
        <v>8</v>
      </c>
      <c r="N50" s="37">
        <f t="shared" si="7"/>
        <v>20</v>
      </c>
      <c r="O50" s="27"/>
      <c r="P50" s="33">
        <v>18</v>
      </c>
      <c r="Q50" s="35">
        <f t="shared" si="8"/>
        <v>18</v>
      </c>
      <c r="S50" s="33">
        <v>6</v>
      </c>
      <c r="T50" s="36">
        <f t="shared" si="5"/>
        <v>14.399999999999999</v>
      </c>
      <c r="V50" s="5"/>
      <c r="W50" s="28">
        <f t="shared" si="9"/>
        <v>52.4</v>
      </c>
      <c r="X50" s="29" t="str">
        <f t="shared" si="10"/>
        <v>D</v>
      </c>
    </row>
    <row r="51" spans="1:24" ht="18.75" customHeight="1" x14ac:dyDescent="0.25">
      <c r="A51" s="31" t="s">
        <v>20</v>
      </c>
      <c r="B51" s="31">
        <v>5953520060</v>
      </c>
      <c r="C51" s="31" t="s">
        <v>184</v>
      </c>
      <c r="D51" s="31" t="s">
        <v>185</v>
      </c>
      <c r="E51" s="6">
        <v>1</v>
      </c>
      <c r="F51" s="6">
        <v>1</v>
      </c>
      <c r="G51" s="6">
        <v>1</v>
      </c>
      <c r="H51" s="6">
        <v>0</v>
      </c>
      <c r="I51" s="6">
        <v>0</v>
      </c>
      <c r="J51" s="6">
        <v>1</v>
      </c>
      <c r="K51" s="6">
        <v>1</v>
      </c>
      <c r="L51" s="6">
        <v>1</v>
      </c>
      <c r="M51" s="4">
        <f t="shared" si="6"/>
        <v>6</v>
      </c>
      <c r="N51" s="37">
        <f t="shared" si="7"/>
        <v>15</v>
      </c>
      <c r="O51" s="27"/>
      <c r="P51" s="33">
        <v>18</v>
      </c>
      <c r="Q51" s="35">
        <f t="shared" si="8"/>
        <v>18</v>
      </c>
      <c r="S51" s="33">
        <v>4</v>
      </c>
      <c r="T51" s="36">
        <f t="shared" si="5"/>
        <v>9.6</v>
      </c>
      <c r="V51" s="5"/>
      <c r="W51" s="28">
        <f t="shared" si="9"/>
        <v>42.6</v>
      </c>
      <c r="X51" s="29" t="str">
        <f t="shared" si="10"/>
        <v>FAIL</v>
      </c>
    </row>
    <row r="52" spans="1:24" ht="18.75" customHeight="1" x14ac:dyDescent="0.25">
      <c r="A52" s="31" t="s">
        <v>20</v>
      </c>
      <c r="B52" s="31">
        <v>5953520102</v>
      </c>
      <c r="C52" s="31" t="s">
        <v>192</v>
      </c>
      <c r="D52" s="31" t="s">
        <v>193</v>
      </c>
      <c r="E52" s="6">
        <v>1</v>
      </c>
      <c r="F52" s="6">
        <v>1</v>
      </c>
      <c r="G52" s="6">
        <v>1</v>
      </c>
      <c r="H52" s="6">
        <v>1</v>
      </c>
      <c r="I52" s="6">
        <v>0</v>
      </c>
      <c r="J52" s="6">
        <v>1</v>
      </c>
      <c r="K52" s="6">
        <v>1</v>
      </c>
      <c r="L52" s="6">
        <v>1</v>
      </c>
      <c r="M52" s="4">
        <f t="shared" si="6"/>
        <v>7</v>
      </c>
      <c r="N52" s="37">
        <f t="shared" si="7"/>
        <v>17.5</v>
      </c>
      <c r="O52" s="27"/>
      <c r="P52" s="33">
        <v>18</v>
      </c>
      <c r="Q52" s="35">
        <f t="shared" si="8"/>
        <v>18</v>
      </c>
      <c r="S52" s="33">
        <v>5</v>
      </c>
      <c r="T52" s="36">
        <f t="shared" si="5"/>
        <v>12</v>
      </c>
      <c r="V52" s="5"/>
      <c r="W52" s="28">
        <f t="shared" si="9"/>
        <v>47.5</v>
      </c>
      <c r="X52" s="29" t="str">
        <f t="shared" si="10"/>
        <v>D</v>
      </c>
    </row>
    <row r="53" spans="1:24" ht="18.75" customHeight="1" x14ac:dyDescent="0.25">
      <c r="A53" s="31" t="s">
        <v>20</v>
      </c>
      <c r="B53" s="31">
        <v>5953520110</v>
      </c>
      <c r="C53" s="31" t="s">
        <v>194</v>
      </c>
      <c r="D53" s="31" t="s">
        <v>195</v>
      </c>
      <c r="E53" s="6">
        <v>1</v>
      </c>
      <c r="F53" s="6">
        <v>1</v>
      </c>
      <c r="G53" s="6">
        <v>1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4">
        <f t="shared" si="6"/>
        <v>8</v>
      </c>
      <c r="N53" s="37">
        <f t="shared" si="7"/>
        <v>20</v>
      </c>
      <c r="O53" s="27"/>
      <c r="P53" s="33">
        <v>18</v>
      </c>
      <c r="Q53" s="35">
        <f t="shared" si="8"/>
        <v>18</v>
      </c>
      <c r="S53" s="33">
        <v>14</v>
      </c>
      <c r="T53" s="36">
        <f t="shared" si="5"/>
        <v>33.6</v>
      </c>
      <c r="V53" s="5"/>
      <c r="W53" s="28">
        <f t="shared" si="9"/>
        <v>71.599999999999994</v>
      </c>
      <c r="X53" s="29" t="str">
        <f t="shared" si="10"/>
        <v>B</v>
      </c>
    </row>
    <row r="54" spans="1:24" ht="18.75" customHeight="1" x14ac:dyDescent="0.25">
      <c r="A54" s="31" t="s">
        <v>20</v>
      </c>
      <c r="B54" s="31">
        <v>5953520136</v>
      </c>
      <c r="C54" s="31" t="s">
        <v>198</v>
      </c>
      <c r="D54" s="31" t="s">
        <v>199</v>
      </c>
      <c r="E54" s="6">
        <v>1</v>
      </c>
      <c r="F54" s="6">
        <v>1</v>
      </c>
      <c r="G54" s="6">
        <v>1</v>
      </c>
      <c r="H54" s="6">
        <v>1</v>
      </c>
      <c r="I54" s="6">
        <v>1</v>
      </c>
      <c r="J54" s="6">
        <v>1</v>
      </c>
      <c r="K54" s="6">
        <v>1</v>
      </c>
      <c r="L54" s="6">
        <v>1</v>
      </c>
      <c r="M54" s="4">
        <f t="shared" si="6"/>
        <v>8</v>
      </c>
      <c r="N54" s="37">
        <f t="shared" si="7"/>
        <v>20</v>
      </c>
      <c r="O54" s="27"/>
      <c r="P54" s="33">
        <v>18</v>
      </c>
      <c r="Q54" s="35">
        <f t="shared" si="8"/>
        <v>18</v>
      </c>
      <c r="S54" s="33">
        <v>11</v>
      </c>
      <c r="T54" s="36">
        <f t="shared" si="5"/>
        <v>26.4</v>
      </c>
      <c r="V54" s="5"/>
      <c r="W54" s="28">
        <f t="shared" si="9"/>
        <v>64.400000000000006</v>
      </c>
      <c r="X54" s="29" t="str">
        <f t="shared" si="10"/>
        <v>C</v>
      </c>
    </row>
    <row r="55" spans="1:24" ht="18.75" customHeight="1" x14ac:dyDescent="0.25">
      <c r="A55" s="31" t="s">
        <v>204</v>
      </c>
      <c r="B55" s="31">
        <v>5953010112</v>
      </c>
      <c r="C55" s="31" t="s">
        <v>70</v>
      </c>
      <c r="D55" s="31" t="s">
        <v>40</v>
      </c>
      <c r="E55" s="6">
        <v>1</v>
      </c>
      <c r="F55" s="6">
        <v>0</v>
      </c>
      <c r="G55" s="6">
        <v>1</v>
      </c>
      <c r="H55" s="6">
        <v>1</v>
      </c>
      <c r="I55" s="6">
        <v>1</v>
      </c>
      <c r="J55" s="6">
        <v>1</v>
      </c>
      <c r="K55" s="6">
        <v>1</v>
      </c>
      <c r="L55" s="6">
        <v>1</v>
      </c>
      <c r="M55" s="4">
        <f t="shared" si="6"/>
        <v>7</v>
      </c>
      <c r="N55" s="37">
        <f t="shared" si="7"/>
        <v>17.5</v>
      </c>
      <c r="O55" s="27"/>
      <c r="P55" s="33">
        <v>17</v>
      </c>
      <c r="Q55" s="35">
        <f t="shared" si="8"/>
        <v>17</v>
      </c>
      <c r="S55" s="33">
        <v>23</v>
      </c>
      <c r="T55" s="36">
        <f t="shared" si="5"/>
        <v>55.2</v>
      </c>
      <c r="V55" s="5"/>
      <c r="W55" s="28">
        <f t="shared" si="9"/>
        <v>89.7</v>
      </c>
      <c r="X55" s="29" t="str">
        <f t="shared" si="10"/>
        <v>A</v>
      </c>
    </row>
    <row r="56" spans="1:24" ht="18.75" customHeight="1" x14ac:dyDescent="0.25">
      <c r="A56" s="31" t="s">
        <v>204</v>
      </c>
      <c r="B56" s="31">
        <v>5953010153</v>
      </c>
      <c r="C56" s="31" t="s">
        <v>75</v>
      </c>
      <c r="D56" s="31" t="s">
        <v>76</v>
      </c>
      <c r="E56" s="6">
        <v>1</v>
      </c>
      <c r="F56" s="6">
        <v>1</v>
      </c>
      <c r="G56" s="6">
        <v>1</v>
      </c>
      <c r="H56" s="6">
        <v>1</v>
      </c>
      <c r="I56" s="6">
        <v>1</v>
      </c>
      <c r="J56" s="6">
        <v>1</v>
      </c>
      <c r="K56" s="6">
        <v>1</v>
      </c>
      <c r="L56" s="6">
        <v>1</v>
      </c>
      <c r="M56" s="4">
        <f t="shared" si="6"/>
        <v>8</v>
      </c>
      <c r="N56" s="37">
        <f t="shared" si="7"/>
        <v>20</v>
      </c>
      <c r="O56" s="27"/>
      <c r="P56" s="33">
        <v>17</v>
      </c>
      <c r="Q56" s="35">
        <f t="shared" si="8"/>
        <v>17</v>
      </c>
      <c r="S56" s="33">
        <v>4</v>
      </c>
      <c r="T56" s="36">
        <f t="shared" si="5"/>
        <v>9.6</v>
      </c>
      <c r="V56" s="5"/>
      <c r="W56" s="28">
        <f t="shared" si="9"/>
        <v>46.6</v>
      </c>
      <c r="X56" s="29" t="str">
        <f t="shared" si="10"/>
        <v>D</v>
      </c>
    </row>
    <row r="57" spans="1:24" ht="18.75" customHeight="1" x14ac:dyDescent="0.25">
      <c r="A57" s="31" t="s">
        <v>204</v>
      </c>
      <c r="B57" s="31">
        <v>5953020285</v>
      </c>
      <c r="C57" s="31" t="s">
        <v>117</v>
      </c>
      <c r="D57" s="31" t="s">
        <v>118</v>
      </c>
      <c r="E57" s="6">
        <v>1</v>
      </c>
      <c r="F57" s="6">
        <v>1</v>
      </c>
      <c r="G57" s="6">
        <v>1</v>
      </c>
      <c r="H57" s="6">
        <v>1</v>
      </c>
      <c r="I57" s="6">
        <v>1</v>
      </c>
      <c r="J57" s="6">
        <v>1</v>
      </c>
      <c r="K57" s="6">
        <v>1</v>
      </c>
      <c r="L57" s="6">
        <v>1</v>
      </c>
      <c r="M57" s="4">
        <f t="shared" si="6"/>
        <v>8</v>
      </c>
      <c r="N57" s="37">
        <f t="shared" si="7"/>
        <v>20</v>
      </c>
      <c r="O57" s="27"/>
      <c r="P57" s="33">
        <v>17</v>
      </c>
      <c r="Q57" s="35">
        <f t="shared" si="8"/>
        <v>17</v>
      </c>
      <c r="S57" s="33">
        <v>4</v>
      </c>
      <c r="T57" s="36">
        <f t="shared" si="5"/>
        <v>9.6</v>
      </c>
      <c r="V57" s="5"/>
      <c r="W57" s="28">
        <f t="shared" si="9"/>
        <v>46.6</v>
      </c>
      <c r="X57" s="29" t="str">
        <f t="shared" si="10"/>
        <v>D</v>
      </c>
    </row>
    <row r="58" spans="1:24" ht="18.75" customHeight="1" x14ac:dyDescent="0.25">
      <c r="A58" s="31" t="s">
        <v>204</v>
      </c>
      <c r="B58" s="31">
        <v>5953020467</v>
      </c>
      <c r="C58" s="31" t="s">
        <v>144</v>
      </c>
      <c r="D58" s="31" t="s">
        <v>145</v>
      </c>
      <c r="E58" s="6">
        <v>1</v>
      </c>
      <c r="F58" s="6">
        <v>1</v>
      </c>
      <c r="G58" s="6">
        <v>1</v>
      </c>
      <c r="H58" s="6">
        <v>1</v>
      </c>
      <c r="I58" s="6">
        <v>1</v>
      </c>
      <c r="J58" s="6">
        <v>1</v>
      </c>
      <c r="K58" s="6">
        <v>1</v>
      </c>
      <c r="L58" s="6">
        <v>1</v>
      </c>
      <c r="M58" s="4">
        <f t="shared" si="6"/>
        <v>8</v>
      </c>
      <c r="N58" s="37">
        <f t="shared" si="7"/>
        <v>20</v>
      </c>
      <c r="O58" s="27"/>
      <c r="P58" s="33">
        <v>17</v>
      </c>
      <c r="Q58" s="35">
        <f t="shared" si="8"/>
        <v>17</v>
      </c>
      <c r="S58" s="33">
        <v>20</v>
      </c>
      <c r="T58" s="36">
        <f t="shared" si="5"/>
        <v>48</v>
      </c>
      <c r="V58" s="5"/>
      <c r="W58" s="28">
        <f t="shared" si="9"/>
        <v>85</v>
      </c>
      <c r="X58" s="29" t="str">
        <f t="shared" si="10"/>
        <v>A</v>
      </c>
    </row>
    <row r="59" spans="1:24" ht="18.75" customHeight="1" x14ac:dyDescent="0.25">
      <c r="A59" s="31" t="s">
        <v>204</v>
      </c>
      <c r="B59" s="31">
        <v>5953020525</v>
      </c>
      <c r="C59" s="31" t="s">
        <v>152</v>
      </c>
      <c r="D59" s="31" t="s">
        <v>153</v>
      </c>
      <c r="E59" s="6">
        <v>1</v>
      </c>
      <c r="F59" s="6">
        <v>1</v>
      </c>
      <c r="G59" s="6">
        <v>1</v>
      </c>
      <c r="H59" s="6">
        <v>1</v>
      </c>
      <c r="I59" s="6">
        <v>1</v>
      </c>
      <c r="J59" s="40">
        <v>0</v>
      </c>
      <c r="K59" s="6">
        <v>0</v>
      </c>
      <c r="L59" s="6">
        <v>1</v>
      </c>
      <c r="M59" s="4">
        <f t="shared" si="6"/>
        <v>6</v>
      </c>
      <c r="N59" s="37">
        <f t="shared" si="7"/>
        <v>15</v>
      </c>
      <c r="O59" s="27"/>
      <c r="P59" s="33">
        <v>17</v>
      </c>
      <c r="Q59" s="35">
        <f t="shared" si="8"/>
        <v>17</v>
      </c>
      <c r="S59" s="33">
        <v>6</v>
      </c>
      <c r="T59" s="36">
        <f t="shared" si="5"/>
        <v>14.399999999999999</v>
      </c>
      <c r="V59" s="5"/>
      <c r="W59" s="28">
        <f t="shared" si="9"/>
        <v>46.4</v>
      </c>
      <c r="X59" s="29" t="str">
        <f t="shared" si="10"/>
        <v>D</v>
      </c>
    </row>
    <row r="60" spans="1:24" ht="18.75" customHeight="1" x14ac:dyDescent="0.25">
      <c r="A60" s="31" t="s">
        <v>205</v>
      </c>
      <c r="B60" s="31">
        <v>5953020079</v>
      </c>
      <c r="C60" s="31" t="s">
        <v>87</v>
      </c>
      <c r="D60" s="31" t="s">
        <v>88</v>
      </c>
      <c r="E60" s="6">
        <v>0</v>
      </c>
      <c r="F60" s="6">
        <v>1</v>
      </c>
      <c r="G60" s="6">
        <v>1</v>
      </c>
      <c r="H60" s="6">
        <v>1</v>
      </c>
      <c r="I60" s="6">
        <v>1</v>
      </c>
      <c r="J60" s="6">
        <v>0</v>
      </c>
      <c r="K60" s="6">
        <v>0</v>
      </c>
      <c r="L60" s="6">
        <v>0</v>
      </c>
      <c r="M60" s="4">
        <f t="shared" si="6"/>
        <v>4</v>
      </c>
      <c r="N60" s="37">
        <f t="shared" si="7"/>
        <v>10</v>
      </c>
      <c r="O60" s="27"/>
      <c r="P60" s="33">
        <v>0</v>
      </c>
      <c r="Q60" s="35">
        <f t="shared" si="8"/>
        <v>0</v>
      </c>
      <c r="S60" s="33"/>
      <c r="T60" s="36">
        <f t="shared" si="5"/>
        <v>0</v>
      </c>
      <c r="V60" s="5"/>
      <c r="W60" s="28">
        <f t="shared" si="9"/>
        <v>10</v>
      </c>
      <c r="X60" s="29" t="str">
        <f t="shared" si="10"/>
        <v>FAIL</v>
      </c>
    </row>
    <row r="61" spans="1:24" ht="18.75" customHeight="1" x14ac:dyDescent="0.25">
      <c r="A61" s="31" t="s">
        <v>205</v>
      </c>
      <c r="B61" s="31">
        <v>5953020186</v>
      </c>
      <c r="C61" s="31" t="s">
        <v>105</v>
      </c>
      <c r="D61" s="31" t="s">
        <v>106</v>
      </c>
      <c r="E61" s="6">
        <v>0</v>
      </c>
      <c r="F61" s="6">
        <v>0</v>
      </c>
      <c r="G61" s="6">
        <v>1</v>
      </c>
      <c r="H61" s="6">
        <v>1</v>
      </c>
      <c r="I61" s="6">
        <v>1</v>
      </c>
      <c r="J61" s="6">
        <v>1</v>
      </c>
      <c r="K61" s="6">
        <v>0</v>
      </c>
      <c r="L61" s="6">
        <v>1</v>
      </c>
      <c r="M61" s="4">
        <f t="shared" si="6"/>
        <v>5</v>
      </c>
      <c r="N61" s="37">
        <f t="shared" si="7"/>
        <v>12.5</v>
      </c>
      <c r="O61" s="27"/>
      <c r="P61" s="33">
        <v>0</v>
      </c>
      <c r="Q61" s="35">
        <f t="shared" si="8"/>
        <v>0</v>
      </c>
      <c r="S61" s="33">
        <v>7</v>
      </c>
      <c r="T61" s="36">
        <f t="shared" si="5"/>
        <v>16.8</v>
      </c>
      <c r="V61" s="5"/>
      <c r="W61" s="28">
        <f t="shared" si="9"/>
        <v>29.3</v>
      </c>
      <c r="X61" s="29" t="str">
        <f t="shared" si="10"/>
        <v>FAIL</v>
      </c>
    </row>
    <row r="62" spans="1:24" ht="18.75" customHeight="1" x14ac:dyDescent="0.25">
      <c r="A62" s="31" t="s">
        <v>205</v>
      </c>
      <c r="B62" s="31">
        <v>5953020335</v>
      </c>
      <c r="C62" s="31" t="s">
        <v>123</v>
      </c>
      <c r="D62" s="31" t="s">
        <v>124</v>
      </c>
      <c r="E62" s="6">
        <v>0</v>
      </c>
      <c r="F62" s="6">
        <v>1</v>
      </c>
      <c r="G62" s="6">
        <v>1</v>
      </c>
      <c r="H62" s="6">
        <v>0</v>
      </c>
      <c r="I62" s="6">
        <v>1</v>
      </c>
      <c r="J62" s="6">
        <v>1</v>
      </c>
      <c r="K62" s="6">
        <v>0</v>
      </c>
      <c r="L62" s="6">
        <v>0</v>
      </c>
      <c r="M62" s="4">
        <f t="shared" si="6"/>
        <v>4</v>
      </c>
      <c r="N62" s="37">
        <f t="shared" si="7"/>
        <v>10</v>
      </c>
      <c r="O62" s="27"/>
      <c r="P62" s="33">
        <v>0</v>
      </c>
      <c r="Q62" s="35">
        <f t="shared" si="8"/>
        <v>0</v>
      </c>
      <c r="S62" s="33"/>
      <c r="T62" s="36">
        <f t="shared" si="5"/>
        <v>0</v>
      </c>
      <c r="V62" s="5"/>
      <c r="W62" s="28">
        <f t="shared" si="9"/>
        <v>10</v>
      </c>
      <c r="X62" s="29" t="str">
        <f t="shared" si="10"/>
        <v>FAIL</v>
      </c>
    </row>
    <row r="63" spans="1:24" ht="18.75" customHeight="1" x14ac:dyDescent="0.25">
      <c r="A63" s="31" t="s">
        <v>205</v>
      </c>
      <c r="B63" s="31">
        <v>5953020350</v>
      </c>
      <c r="C63" s="31" t="s">
        <v>127</v>
      </c>
      <c r="D63" s="31" t="s">
        <v>128</v>
      </c>
      <c r="E63" s="6">
        <v>0</v>
      </c>
      <c r="F63" s="6">
        <v>1</v>
      </c>
      <c r="G63" s="6">
        <v>1</v>
      </c>
      <c r="H63" s="6">
        <v>0</v>
      </c>
      <c r="I63" s="6">
        <v>1</v>
      </c>
      <c r="J63" s="6">
        <v>1</v>
      </c>
      <c r="K63" s="6">
        <v>1</v>
      </c>
      <c r="L63" s="6">
        <v>1</v>
      </c>
      <c r="M63" s="4">
        <f t="shared" si="6"/>
        <v>6</v>
      </c>
      <c r="N63" s="37">
        <f t="shared" si="7"/>
        <v>15</v>
      </c>
      <c r="O63" s="27"/>
      <c r="P63" s="33">
        <v>9</v>
      </c>
      <c r="Q63" s="35">
        <f t="shared" si="8"/>
        <v>9</v>
      </c>
      <c r="S63" s="33">
        <v>10</v>
      </c>
      <c r="T63" s="36">
        <f t="shared" si="5"/>
        <v>24</v>
      </c>
      <c r="V63" s="5"/>
      <c r="W63" s="28">
        <f t="shared" si="9"/>
        <v>48</v>
      </c>
      <c r="X63" s="29" t="str">
        <f t="shared" si="10"/>
        <v>D</v>
      </c>
    </row>
    <row r="64" spans="1:24" ht="18.75" customHeight="1" x14ac:dyDescent="0.25">
      <c r="A64" s="31" t="s">
        <v>205</v>
      </c>
      <c r="B64" s="31">
        <v>5953020442</v>
      </c>
      <c r="C64" s="31" t="s">
        <v>140</v>
      </c>
      <c r="D64" s="31" t="s">
        <v>141</v>
      </c>
      <c r="E64" s="6">
        <v>0</v>
      </c>
      <c r="F64" s="6">
        <v>1</v>
      </c>
      <c r="G64" s="6">
        <v>0</v>
      </c>
      <c r="H64" s="6">
        <v>1</v>
      </c>
      <c r="I64" s="6">
        <v>1</v>
      </c>
      <c r="J64" s="6">
        <v>0</v>
      </c>
      <c r="K64" s="6">
        <v>1</v>
      </c>
      <c r="L64" s="6">
        <v>1</v>
      </c>
      <c r="M64" s="4">
        <f t="shared" si="6"/>
        <v>5</v>
      </c>
      <c r="N64" s="37">
        <f t="shared" si="7"/>
        <v>12.5</v>
      </c>
      <c r="O64" s="27"/>
      <c r="P64" s="33">
        <v>9</v>
      </c>
      <c r="Q64" s="35">
        <f t="shared" si="8"/>
        <v>9</v>
      </c>
      <c r="S64" s="33">
        <v>9</v>
      </c>
      <c r="T64" s="36">
        <f t="shared" si="5"/>
        <v>21.599999999999998</v>
      </c>
      <c r="V64" s="5"/>
      <c r="W64" s="28">
        <f t="shared" si="9"/>
        <v>43.099999999999994</v>
      </c>
      <c r="X64" s="29" t="str">
        <f t="shared" si="10"/>
        <v>FAIL</v>
      </c>
    </row>
    <row r="65" spans="1:24" ht="18.75" customHeight="1" x14ac:dyDescent="0.25">
      <c r="A65" s="31" t="s">
        <v>205</v>
      </c>
      <c r="B65" s="31">
        <v>5953510061</v>
      </c>
      <c r="C65" s="31" t="s">
        <v>166</v>
      </c>
      <c r="D65" s="31" t="s">
        <v>167</v>
      </c>
      <c r="E65" s="6">
        <v>0</v>
      </c>
      <c r="F65" s="6">
        <v>1</v>
      </c>
      <c r="G65" s="6">
        <v>1</v>
      </c>
      <c r="H65" s="6">
        <v>1</v>
      </c>
      <c r="I65" s="6">
        <v>1</v>
      </c>
      <c r="J65" s="6">
        <v>0</v>
      </c>
      <c r="K65" s="6">
        <v>1</v>
      </c>
      <c r="L65" s="6">
        <v>1</v>
      </c>
      <c r="M65" s="4">
        <f t="shared" si="6"/>
        <v>6</v>
      </c>
      <c r="N65" s="37">
        <f t="shared" si="7"/>
        <v>15</v>
      </c>
      <c r="O65" s="27"/>
      <c r="P65" s="33">
        <v>9</v>
      </c>
      <c r="Q65" s="35">
        <f t="shared" si="8"/>
        <v>9</v>
      </c>
      <c r="S65" s="33">
        <v>7</v>
      </c>
      <c r="T65" s="36">
        <f t="shared" si="5"/>
        <v>16.8</v>
      </c>
      <c r="V65" s="5"/>
      <c r="W65" s="28">
        <f t="shared" si="9"/>
        <v>40.799999999999997</v>
      </c>
      <c r="X65" s="29" t="str">
        <f t="shared" si="10"/>
        <v>FAIL</v>
      </c>
    </row>
    <row r="66" spans="1:24" ht="18.75" customHeight="1" x14ac:dyDescent="0.25">
      <c r="A66" s="31" t="s">
        <v>206</v>
      </c>
      <c r="B66" s="31">
        <v>5353020083</v>
      </c>
      <c r="C66" s="31" t="s">
        <v>43</v>
      </c>
      <c r="D66" s="31" t="s">
        <v>44</v>
      </c>
      <c r="E66" s="6">
        <v>1</v>
      </c>
      <c r="F66" s="6">
        <v>1</v>
      </c>
      <c r="G66" s="6">
        <v>1</v>
      </c>
      <c r="H66" s="6">
        <v>0</v>
      </c>
      <c r="I66" s="6">
        <v>1</v>
      </c>
      <c r="J66" s="6">
        <v>0</v>
      </c>
      <c r="K66" s="6">
        <v>1</v>
      </c>
      <c r="L66" s="6">
        <v>1</v>
      </c>
      <c r="M66" s="4">
        <f t="shared" si="6"/>
        <v>6</v>
      </c>
      <c r="N66" s="37">
        <f t="shared" si="7"/>
        <v>15</v>
      </c>
      <c r="O66" s="27"/>
      <c r="P66" s="33">
        <v>15.5</v>
      </c>
      <c r="Q66" s="35">
        <f t="shared" si="8"/>
        <v>15.5</v>
      </c>
      <c r="S66" s="33">
        <v>12</v>
      </c>
      <c r="T66" s="36">
        <f t="shared" si="5"/>
        <v>28.799999999999997</v>
      </c>
      <c r="V66" s="5"/>
      <c r="W66" s="28">
        <f t="shared" si="9"/>
        <v>59.3</v>
      </c>
      <c r="X66" s="29" t="str">
        <f t="shared" si="10"/>
        <v>D+</v>
      </c>
    </row>
    <row r="67" spans="1:24" ht="18.75" customHeight="1" x14ac:dyDescent="0.25">
      <c r="A67" s="31" t="s">
        <v>206</v>
      </c>
      <c r="B67" s="31">
        <v>5553000299</v>
      </c>
      <c r="C67" s="31" t="s">
        <v>47</v>
      </c>
      <c r="D67" s="31" t="s">
        <v>48</v>
      </c>
      <c r="E67" s="6">
        <v>1</v>
      </c>
      <c r="F67" s="6">
        <v>1</v>
      </c>
      <c r="G67" s="6">
        <v>0</v>
      </c>
      <c r="H67" s="6">
        <v>1</v>
      </c>
      <c r="I67" s="6">
        <v>1</v>
      </c>
      <c r="J67" s="6">
        <v>1</v>
      </c>
      <c r="K67" s="6">
        <v>1</v>
      </c>
      <c r="L67" s="6">
        <v>1</v>
      </c>
      <c r="M67" s="4">
        <f t="shared" si="6"/>
        <v>7</v>
      </c>
      <c r="N67" s="37">
        <f t="shared" si="7"/>
        <v>17.5</v>
      </c>
      <c r="O67" s="27"/>
      <c r="P67" s="33">
        <v>15.5</v>
      </c>
      <c r="Q67" s="35">
        <f t="shared" si="8"/>
        <v>15.5</v>
      </c>
      <c r="S67" s="33">
        <v>10</v>
      </c>
      <c r="T67" s="36">
        <f t="shared" si="5"/>
        <v>24</v>
      </c>
      <c r="V67" s="5"/>
      <c r="W67" s="28">
        <f t="shared" si="9"/>
        <v>57</v>
      </c>
      <c r="X67" s="29" t="str">
        <f t="shared" si="10"/>
        <v>D+</v>
      </c>
    </row>
    <row r="68" spans="1:24" ht="18.75" customHeight="1" x14ac:dyDescent="0.25">
      <c r="A68" s="31" t="s">
        <v>206</v>
      </c>
      <c r="B68" s="31">
        <v>5553010181</v>
      </c>
      <c r="C68" s="31" t="s">
        <v>51</v>
      </c>
      <c r="D68" s="31" t="s">
        <v>52</v>
      </c>
      <c r="E68" s="6">
        <v>1</v>
      </c>
      <c r="F68" s="6">
        <v>0</v>
      </c>
      <c r="G68" s="6">
        <v>1</v>
      </c>
      <c r="H68" s="6">
        <v>0</v>
      </c>
      <c r="I68" s="6">
        <v>1</v>
      </c>
      <c r="J68" s="6">
        <v>1</v>
      </c>
      <c r="K68" s="6">
        <v>1</v>
      </c>
      <c r="L68" s="6">
        <v>1</v>
      </c>
      <c r="M68" s="4">
        <f t="shared" si="6"/>
        <v>6</v>
      </c>
      <c r="N68" s="37">
        <f t="shared" si="7"/>
        <v>15</v>
      </c>
      <c r="O68" s="27"/>
      <c r="P68" s="33">
        <v>15.5</v>
      </c>
      <c r="Q68" s="35">
        <f t="shared" si="8"/>
        <v>15.5</v>
      </c>
      <c r="S68" s="33">
        <v>9</v>
      </c>
      <c r="T68" s="36">
        <f t="shared" si="5"/>
        <v>21.599999999999998</v>
      </c>
      <c r="V68" s="5"/>
      <c r="W68" s="28">
        <f t="shared" si="9"/>
        <v>52.099999999999994</v>
      </c>
      <c r="X68" s="29" t="str">
        <f t="shared" si="10"/>
        <v>D</v>
      </c>
    </row>
    <row r="69" spans="1:24" ht="18.75" customHeight="1" x14ac:dyDescent="0.25">
      <c r="A69" s="31" t="s">
        <v>206</v>
      </c>
      <c r="B69" s="31">
        <v>5553010215</v>
      </c>
      <c r="C69" s="31" t="s">
        <v>53</v>
      </c>
      <c r="D69" s="31" t="s">
        <v>54</v>
      </c>
      <c r="E69" s="6">
        <v>1</v>
      </c>
      <c r="F69" s="6">
        <v>0</v>
      </c>
      <c r="G69" s="6">
        <v>1</v>
      </c>
      <c r="H69" s="6">
        <v>0</v>
      </c>
      <c r="I69" s="6">
        <v>1</v>
      </c>
      <c r="J69" s="6">
        <v>0</v>
      </c>
      <c r="K69" s="6">
        <v>1</v>
      </c>
      <c r="L69" s="6">
        <v>1</v>
      </c>
      <c r="M69" s="4">
        <f t="shared" ref="M69:M86" si="11">SUM(E69:L69)</f>
        <v>5</v>
      </c>
      <c r="N69" s="37">
        <f t="shared" ref="N69:N86" si="12">M69/8*20</f>
        <v>12.5</v>
      </c>
      <c r="O69" s="27"/>
      <c r="P69" s="33">
        <v>15.5</v>
      </c>
      <c r="Q69" s="35">
        <f t="shared" ref="Q69:Q86" si="13">P69</f>
        <v>15.5</v>
      </c>
      <c r="S69" s="33">
        <v>10</v>
      </c>
      <c r="T69" s="36">
        <f t="shared" si="5"/>
        <v>24</v>
      </c>
      <c r="V69" s="5"/>
      <c r="W69" s="28">
        <f t="shared" ref="W69:W86" si="14">N69+T69+Q69</f>
        <v>52</v>
      </c>
      <c r="X69" s="29" t="str">
        <f t="shared" ref="X69:X86" si="15">IF(W69&gt;=79.5,"A",IF(W69&gt;=74.5,"B+",IF(W69&gt;=69.5,"B",IF(W69&gt;=64.5,"C+",IF(W69&gt;=59.5,"C",IF(W69&gt;=54.5,"D+",IF(W69&gt;=44.5,"D",IF(W69&lt;44.5,"FAIL"))))))))</f>
        <v>D</v>
      </c>
    </row>
    <row r="70" spans="1:24" ht="18.75" customHeight="1" x14ac:dyDescent="0.25">
      <c r="A70" s="31" t="s">
        <v>206</v>
      </c>
      <c r="B70" s="31">
        <v>5953020046</v>
      </c>
      <c r="C70" s="31" t="s">
        <v>83</v>
      </c>
      <c r="D70" s="31" t="s">
        <v>84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4">
        <f t="shared" si="11"/>
        <v>0</v>
      </c>
      <c r="N70" s="37">
        <f t="shared" si="12"/>
        <v>0</v>
      </c>
      <c r="O70" s="27"/>
      <c r="P70" s="33">
        <v>0</v>
      </c>
      <c r="Q70" s="35">
        <f t="shared" si="13"/>
        <v>0</v>
      </c>
      <c r="S70" s="33"/>
      <c r="T70" s="36">
        <f t="shared" ref="T70:T86" si="16">S70/25*60</f>
        <v>0</v>
      </c>
      <c r="V70" s="5"/>
      <c r="W70" s="28">
        <f t="shared" si="14"/>
        <v>0</v>
      </c>
      <c r="X70" s="29" t="str">
        <f t="shared" si="15"/>
        <v>FAIL</v>
      </c>
    </row>
    <row r="71" spans="1:24" ht="18.75" customHeight="1" x14ac:dyDescent="0.25">
      <c r="A71" s="31" t="s">
        <v>206</v>
      </c>
      <c r="B71" s="31">
        <v>5953020400</v>
      </c>
      <c r="C71" s="31" t="s">
        <v>134</v>
      </c>
      <c r="D71" s="31" t="s">
        <v>135</v>
      </c>
      <c r="E71" s="6">
        <v>1</v>
      </c>
      <c r="F71" s="6">
        <v>1</v>
      </c>
      <c r="G71" s="6">
        <v>1</v>
      </c>
      <c r="H71" s="6">
        <v>1</v>
      </c>
      <c r="I71" s="6">
        <v>1</v>
      </c>
      <c r="J71" s="6">
        <v>0</v>
      </c>
      <c r="K71" s="6">
        <v>1</v>
      </c>
      <c r="L71" s="6">
        <v>1</v>
      </c>
      <c r="M71" s="4">
        <f t="shared" si="11"/>
        <v>7</v>
      </c>
      <c r="N71" s="37">
        <f t="shared" si="12"/>
        <v>17.5</v>
      </c>
      <c r="O71" s="27"/>
      <c r="P71" s="33">
        <v>15.5</v>
      </c>
      <c r="Q71" s="35">
        <f t="shared" si="13"/>
        <v>15.5</v>
      </c>
      <c r="S71" s="33">
        <v>18</v>
      </c>
      <c r="T71" s="36">
        <f t="shared" si="16"/>
        <v>43.199999999999996</v>
      </c>
      <c r="V71" s="5"/>
      <c r="W71" s="28">
        <f t="shared" si="14"/>
        <v>76.199999999999989</v>
      </c>
      <c r="X71" s="29" t="str">
        <f t="shared" si="15"/>
        <v>B+</v>
      </c>
    </row>
    <row r="72" spans="1:24" ht="18.75" customHeight="1" x14ac:dyDescent="0.25">
      <c r="A72" s="31" t="s">
        <v>207</v>
      </c>
      <c r="B72" s="31">
        <v>5653010032</v>
      </c>
      <c r="C72" s="31" t="s">
        <v>55</v>
      </c>
      <c r="D72" s="31" t="s">
        <v>56</v>
      </c>
      <c r="E72" s="6">
        <v>1</v>
      </c>
      <c r="F72" s="6">
        <v>1</v>
      </c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1</v>
      </c>
      <c r="M72" s="4">
        <f t="shared" si="11"/>
        <v>8</v>
      </c>
      <c r="N72" s="37">
        <f t="shared" si="12"/>
        <v>20</v>
      </c>
      <c r="O72" s="27"/>
      <c r="P72" s="33">
        <v>16</v>
      </c>
      <c r="Q72" s="35">
        <f t="shared" si="13"/>
        <v>16</v>
      </c>
      <c r="S72" s="33">
        <v>15</v>
      </c>
      <c r="T72" s="36">
        <f t="shared" si="16"/>
        <v>36</v>
      </c>
      <c r="V72" s="5"/>
      <c r="W72" s="28">
        <f t="shared" si="14"/>
        <v>72</v>
      </c>
      <c r="X72" s="29" t="str">
        <f t="shared" si="15"/>
        <v>B</v>
      </c>
    </row>
    <row r="73" spans="1:24" ht="18.75" customHeight="1" x14ac:dyDescent="0.25">
      <c r="A73" s="31" t="s">
        <v>207</v>
      </c>
      <c r="B73" s="31">
        <v>5953010047</v>
      </c>
      <c r="C73" s="31" t="s">
        <v>208</v>
      </c>
      <c r="D73" s="31" t="s">
        <v>59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0</v>
      </c>
      <c r="L73" s="6">
        <v>1</v>
      </c>
      <c r="M73" s="4">
        <f t="shared" si="11"/>
        <v>7</v>
      </c>
      <c r="N73" s="37">
        <f t="shared" si="12"/>
        <v>17.5</v>
      </c>
      <c r="O73" s="27"/>
      <c r="P73" s="33">
        <v>16</v>
      </c>
      <c r="Q73" s="35">
        <f t="shared" si="13"/>
        <v>16</v>
      </c>
      <c r="S73" s="33">
        <v>14</v>
      </c>
      <c r="T73" s="36">
        <f t="shared" si="16"/>
        <v>33.6</v>
      </c>
      <c r="V73" s="5"/>
      <c r="W73" s="28">
        <f t="shared" si="14"/>
        <v>67.099999999999994</v>
      </c>
      <c r="X73" s="29" t="str">
        <f t="shared" si="15"/>
        <v>C+</v>
      </c>
    </row>
    <row r="74" spans="1:24" ht="18.75" customHeight="1" x14ac:dyDescent="0.25">
      <c r="A74" s="31" t="s">
        <v>207</v>
      </c>
      <c r="B74" s="31">
        <v>5953010088</v>
      </c>
      <c r="C74" s="31" t="s">
        <v>64</v>
      </c>
      <c r="D74" s="31" t="s">
        <v>65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6">
        <v>1</v>
      </c>
      <c r="M74" s="4">
        <f t="shared" si="11"/>
        <v>8</v>
      </c>
      <c r="N74" s="37">
        <f t="shared" si="12"/>
        <v>20</v>
      </c>
      <c r="O74" s="27"/>
      <c r="P74" s="33">
        <v>16</v>
      </c>
      <c r="Q74" s="35">
        <f t="shared" si="13"/>
        <v>16</v>
      </c>
      <c r="S74" s="33">
        <v>10</v>
      </c>
      <c r="T74" s="36">
        <f t="shared" si="16"/>
        <v>24</v>
      </c>
      <c r="V74" s="5"/>
      <c r="W74" s="28">
        <f t="shared" si="14"/>
        <v>60</v>
      </c>
      <c r="X74" s="29" t="str">
        <f t="shared" si="15"/>
        <v>C</v>
      </c>
    </row>
    <row r="75" spans="1:24" ht="18.75" customHeight="1" x14ac:dyDescent="0.25">
      <c r="A75" s="31" t="s">
        <v>207</v>
      </c>
      <c r="B75" s="31">
        <v>5953020087</v>
      </c>
      <c r="C75" s="31" t="s">
        <v>89</v>
      </c>
      <c r="D75" s="31" t="s">
        <v>90</v>
      </c>
      <c r="E75" s="6">
        <v>1</v>
      </c>
      <c r="F75" s="6">
        <v>1</v>
      </c>
      <c r="G75" s="6">
        <v>1</v>
      </c>
      <c r="H75" s="6">
        <v>1</v>
      </c>
      <c r="I75" s="6">
        <v>1</v>
      </c>
      <c r="J75" s="6">
        <v>1</v>
      </c>
      <c r="K75" s="6">
        <v>1</v>
      </c>
      <c r="L75" s="6">
        <v>1</v>
      </c>
      <c r="M75" s="4">
        <f t="shared" si="11"/>
        <v>8</v>
      </c>
      <c r="N75" s="37">
        <f t="shared" si="12"/>
        <v>20</v>
      </c>
      <c r="O75" s="27"/>
      <c r="P75" s="33">
        <v>16</v>
      </c>
      <c r="Q75" s="35">
        <f t="shared" si="13"/>
        <v>16</v>
      </c>
      <c r="S75" s="33">
        <v>13</v>
      </c>
      <c r="T75" s="36">
        <f t="shared" si="16"/>
        <v>31.200000000000003</v>
      </c>
      <c r="V75" s="5"/>
      <c r="W75" s="28">
        <f t="shared" si="14"/>
        <v>67.2</v>
      </c>
      <c r="X75" s="29" t="str">
        <f t="shared" si="15"/>
        <v>C+</v>
      </c>
    </row>
    <row r="76" spans="1:24" ht="18.75" customHeight="1" x14ac:dyDescent="0.25">
      <c r="A76" s="31" t="s">
        <v>207</v>
      </c>
      <c r="B76" s="31">
        <v>5953020194</v>
      </c>
      <c r="C76" s="31" t="s">
        <v>107</v>
      </c>
      <c r="D76" s="31" t="s">
        <v>108</v>
      </c>
      <c r="E76" s="6">
        <v>1</v>
      </c>
      <c r="F76" s="6">
        <v>1</v>
      </c>
      <c r="G76" s="6">
        <v>1</v>
      </c>
      <c r="H76" s="6">
        <v>1</v>
      </c>
      <c r="I76" s="6">
        <v>1</v>
      </c>
      <c r="J76" s="6">
        <v>1</v>
      </c>
      <c r="K76" s="6">
        <v>1</v>
      </c>
      <c r="L76" s="6">
        <v>1</v>
      </c>
      <c r="M76" s="4">
        <f t="shared" si="11"/>
        <v>8</v>
      </c>
      <c r="N76" s="37">
        <f t="shared" si="12"/>
        <v>20</v>
      </c>
      <c r="O76" s="27"/>
      <c r="P76" s="33">
        <v>16</v>
      </c>
      <c r="Q76" s="35">
        <f t="shared" si="13"/>
        <v>16</v>
      </c>
      <c r="S76" s="33">
        <v>24</v>
      </c>
      <c r="T76" s="36">
        <f t="shared" si="16"/>
        <v>57.599999999999994</v>
      </c>
      <c r="V76" s="5"/>
      <c r="W76" s="28">
        <f t="shared" si="14"/>
        <v>93.6</v>
      </c>
      <c r="X76" s="29" t="str">
        <f t="shared" si="15"/>
        <v>A</v>
      </c>
    </row>
    <row r="77" spans="1:24" ht="18.75" customHeight="1" x14ac:dyDescent="0.25">
      <c r="A77" s="31" t="s">
        <v>207</v>
      </c>
      <c r="B77" s="31">
        <v>5953020343</v>
      </c>
      <c r="C77" s="31" t="s">
        <v>125</v>
      </c>
      <c r="D77" s="31" t="s">
        <v>126</v>
      </c>
      <c r="E77" s="6">
        <v>1</v>
      </c>
      <c r="F77" s="6">
        <v>1</v>
      </c>
      <c r="G77" s="6">
        <v>1</v>
      </c>
      <c r="H77" s="6">
        <v>1</v>
      </c>
      <c r="I77" s="6">
        <v>1</v>
      </c>
      <c r="J77" s="6">
        <v>1</v>
      </c>
      <c r="K77" s="6">
        <v>1</v>
      </c>
      <c r="L77" s="6">
        <v>1</v>
      </c>
      <c r="M77" s="4">
        <f t="shared" si="11"/>
        <v>8</v>
      </c>
      <c r="N77" s="37">
        <f t="shared" si="12"/>
        <v>20</v>
      </c>
      <c r="O77" s="27"/>
      <c r="P77" s="33">
        <v>16</v>
      </c>
      <c r="Q77" s="35">
        <f t="shared" si="13"/>
        <v>16</v>
      </c>
      <c r="S77" s="33">
        <v>12</v>
      </c>
      <c r="T77" s="36">
        <f t="shared" si="16"/>
        <v>28.799999999999997</v>
      </c>
      <c r="V77" s="5"/>
      <c r="W77" s="28">
        <f t="shared" si="14"/>
        <v>64.8</v>
      </c>
      <c r="X77" s="29" t="str">
        <f t="shared" si="15"/>
        <v>C+</v>
      </c>
    </row>
    <row r="78" spans="1:24" ht="18.75" customHeight="1" x14ac:dyDescent="0.25">
      <c r="A78" s="31" t="s">
        <v>209</v>
      </c>
      <c r="B78" s="31">
        <v>5453010174</v>
      </c>
      <c r="C78" s="31" t="s">
        <v>45</v>
      </c>
      <c r="D78" s="31" t="s">
        <v>46</v>
      </c>
      <c r="E78" s="6">
        <v>0</v>
      </c>
      <c r="F78" s="6">
        <v>1</v>
      </c>
      <c r="G78" s="6">
        <v>1</v>
      </c>
      <c r="H78" s="6">
        <v>1</v>
      </c>
      <c r="I78" s="6">
        <v>1</v>
      </c>
      <c r="J78" s="6">
        <v>1</v>
      </c>
      <c r="K78" s="6">
        <v>1</v>
      </c>
      <c r="L78" s="6">
        <v>1</v>
      </c>
      <c r="M78" s="4">
        <f t="shared" si="11"/>
        <v>7</v>
      </c>
      <c r="N78" s="37">
        <f t="shared" si="12"/>
        <v>17.5</v>
      </c>
      <c r="O78" s="27"/>
      <c r="P78" s="33">
        <v>15</v>
      </c>
      <c r="Q78" s="35">
        <f t="shared" ref="Q78" si="17">P78</f>
        <v>15</v>
      </c>
      <c r="S78" s="33">
        <v>5</v>
      </c>
      <c r="T78" s="36">
        <f t="shared" si="16"/>
        <v>12</v>
      </c>
      <c r="V78" s="5"/>
      <c r="W78" s="28">
        <f t="shared" si="14"/>
        <v>44.5</v>
      </c>
      <c r="X78" s="29" t="str">
        <f t="shared" si="15"/>
        <v>D</v>
      </c>
    </row>
    <row r="79" spans="1:24" ht="18.75" customHeight="1" x14ac:dyDescent="0.25">
      <c r="A79" s="31" t="s">
        <v>209</v>
      </c>
      <c r="B79" s="31">
        <v>5953010120</v>
      </c>
      <c r="C79" s="31" t="s">
        <v>71</v>
      </c>
      <c r="D79" s="31" t="s">
        <v>72</v>
      </c>
      <c r="E79" s="6">
        <v>1</v>
      </c>
      <c r="F79" s="6">
        <v>1</v>
      </c>
      <c r="G79" s="6">
        <v>1</v>
      </c>
      <c r="H79" s="6">
        <v>1</v>
      </c>
      <c r="I79" s="6">
        <v>1</v>
      </c>
      <c r="J79" s="6">
        <v>1</v>
      </c>
      <c r="K79" s="6">
        <v>1</v>
      </c>
      <c r="L79" s="6">
        <v>1</v>
      </c>
      <c r="M79" s="4">
        <f t="shared" si="11"/>
        <v>8</v>
      </c>
      <c r="N79" s="37">
        <f t="shared" si="12"/>
        <v>20</v>
      </c>
      <c r="O79" s="27"/>
      <c r="P79" s="33">
        <v>15</v>
      </c>
      <c r="Q79" s="35">
        <f t="shared" si="13"/>
        <v>15</v>
      </c>
      <c r="S79" s="33">
        <v>7</v>
      </c>
      <c r="T79" s="36">
        <f t="shared" si="16"/>
        <v>16.8</v>
      </c>
      <c r="V79" s="5"/>
      <c r="W79" s="28">
        <f t="shared" si="14"/>
        <v>51.8</v>
      </c>
      <c r="X79" s="29" t="str">
        <f t="shared" si="15"/>
        <v>D</v>
      </c>
    </row>
    <row r="80" spans="1:24" ht="18.75" customHeight="1" x14ac:dyDescent="0.25">
      <c r="A80" s="31" t="s">
        <v>209</v>
      </c>
      <c r="B80" s="31">
        <v>5953020061</v>
      </c>
      <c r="C80" s="31" t="s">
        <v>85</v>
      </c>
      <c r="D80" s="31" t="s">
        <v>86</v>
      </c>
      <c r="E80" s="6">
        <v>1</v>
      </c>
      <c r="F80" s="6">
        <v>1</v>
      </c>
      <c r="G80" s="6">
        <v>1</v>
      </c>
      <c r="H80" s="6">
        <v>1</v>
      </c>
      <c r="I80" s="6">
        <v>1</v>
      </c>
      <c r="J80" s="6">
        <v>1</v>
      </c>
      <c r="K80" s="6">
        <v>1</v>
      </c>
      <c r="L80" s="6">
        <v>1</v>
      </c>
      <c r="M80" s="4">
        <f t="shared" si="11"/>
        <v>8</v>
      </c>
      <c r="N80" s="37">
        <f t="shared" si="12"/>
        <v>20</v>
      </c>
      <c r="O80" s="27"/>
      <c r="P80" s="33">
        <v>15</v>
      </c>
      <c r="Q80" s="35">
        <f t="shared" si="13"/>
        <v>15</v>
      </c>
      <c r="S80" s="33">
        <v>6</v>
      </c>
      <c r="T80" s="36">
        <f t="shared" si="16"/>
        <v>14.399999999999999</v>
      </c>
      <c r="V80" s="5"/>
      <c r="W80" s="28">
        <f t="shared" si="14"/>
        <v>49.4</v>
      </c>
      <c r="X80" s="29" t="str">
        <f t="shared" si="15"/>
        <v>D</v>
      </c>
    </row>
    <row r="81" spans="1:24" ht="18.75" customHeight="1" x14ac:dyDescent="0.25">
      <c r="A81" s="31" t="s">
        <v>209</v>
      </c>
      <c r="B81" s="31">
        <v>5953020277</v>
      </c>
      <c r="C81" s="31" t="s">
        <v>115</v>
      </c>
      <c r="D81" s="31" t="s">
        <v>116</v>
      </c>
      <c r="E81" s="6">
        <v>1</v>
      </c>
      <c r="F81" s="6">
        <v>1</v>
      </c>
      <c r="G81" s="6">
        <v>1</v>
      </c>
      <c r="H81" s="6">
        <v>1</v>
      </c>
      <c r="I81" s="6">
        <v>1</v>
      </c>
      <c r="J81" s="6">
        <v>1</v>
      </c>
      <c r="K81" s="6">
        <v>1</v>
      </c>
      <c r="L81" s="6">
        <v>1</v>
      </c>
      <c r="M81" s="4">
        <f t="shared" si="11"/>
        <v>8</v>
      </c>
      <c r="N81" s="37">
        <f t="shared" si="12"/>
        <v>20</v>
      </c>
      <c r="O81" s="27"/>
      <c r="P81" s="33">
        <v>15</v>
      </c>
      <c r="Q81" s="35">
        <f t="shared" si="13"/>
        <v>15</v>
      </c>
      <c r="S81" s="33">
        <v>13</v>
      </c>
      <c r="T81" s="36">
        <f t="shared" si="16"/>
        <v>31.200000000000003</v>
      </c>
      <c r="V81" s="5"/>
      <c r="W81" s="28">
        <f t="shared" si="14"/>
        <v>66.2</v>
      </c>
      <c r="X81" s="29" t="str">
        <f t="shared" si="15"/>
        <v>C+</v>
      </c>
    </row>
    <row r="82" spans="1:24" ht="18.75" customHeight="1" x14ac:dyDescent="0.25">
      <c r="A82" s="31" t="s">
        <v>209</v>
      </c>
      <c r="B82" s="31">
        <v>5953020434</v>
      </c>
      <c r="C82" s="31" t="s">
        <v>138</v>
      </c>
      <c r="D82" s="31" t="s">
        <v>139</v>
      </c>
      <c r="E82" s="6">
        <v>1</v>
      </c>
      <c r="F82" s="6">
        <v>1</v>
      </c>
      <c r="G82" s="6">
        <v>1</v>
      </c>
      <c r="H82" s="6">
        <v>1</v>
      </c>
      <c r="I82" s="6">
        <v>1</v>
      </c>
      <c r="J82" s="6">
        <v>1</v>
      </c>
      <c r="K82" s="6">
        <v>1</v>
      </c>
      <c r="L82" s="6">
        <v>1</v>
      </c>
      <c r="M82" s="4">
        <f t="shared" si="11"/>
        <v>8</v>
      </c>
      <c r="N82" s="37">
        <f t="shared" si="12"/>
        <v>20</v>
      </c>
      <c r="O82" s="27"/>
      <c r="P82" s="33">
        <v>15</v>
      </c>
      <c r="Q82" s="35">
        <f t="shared" si="13"/>
        <v>15</v>
      </c>
      <c r="S82" s="33">
        <v>19</v>
      </c>
      <c r="T82" s="36">
        <f t="shared" si="16"/>
        <v>45.6</v>
      </c>
      <c r="V82" s="5"/>
      <c r="W82" s="28">
        <f t="shared" si="14"/>
        <v>80.599999999999994</v>
      </c>
      <c r="X82" s="29" t="str">
        <f t="shared" si="15"/>
        <v>A</v>
      </c>
    </row>
    <row r="83" spans="1:24" ht="18.75" customHeight="1" x14ac:dyDescent="0.25">
      <c r="A83" s="31" t="s">
        <v>209</v>
      </c>
      <c r="B83" s="31">
        <v>5953020517</v>
      </c>
      <c r="C83" s="31" t="s">
        <v>150</v>
      </c>
      <c r="D83" s="31" t="s">
        <v>151</v>
      </c>
      <c r="E83" s="6">
        <v>1</v>
      </c>
      <c r="F83" s="6">
        <v>1</v>
      </c>
      <c r="G83" s="6">
        <v>1</v>
      </c>
      <c r="H83" s="6">
        <v>1</v>
      </c>
      <c r="I83" s="6">
        <v>1</v>
      </c>
      <c r="J83" s="6">
        <v>1</v>
      </c>
      <c r="K83" s="6">
        <v>1</v>
      </c>
      <c r="L83" s="6">
        <v>1</v>
      </c>
      <c r="M83" s="4">
        <f t="shared" si="11"/>
        <v>8</v>
      </c>
      <c r="N83" s="37">
        <f t="shared" si="12"/>
        <v>20</v>
      </c>
      <c r="O83" s="27"/>
      <c r="P83" s="33">
        <v>15</v>
      </c>
      <c r="Q83" s="35">
        <f t="shared" si="13"/>
        <v>15</v>
      </c>
      <c r="S83" s="33">
        <v>15</v>
      </c>
      <c r="T83" s="36">
        <f t="shared" si="16"/>
        <v>36</v>
      </c>
      <c r="V83" s="5"/>
      <c r="W83" s="28">
        <f t="shared" si="14"/>
        <v>71</v>
      </c>
      <c r="X83" s="29" t="str">
        <f t="shared" si="15"/>
        <v>B</v>
      </c>
    </row>
    <row r="84" spans="1:24" ht="18.75" customHeight="1" x14ac:dyDescent="0.25">
      <c r="A84" s="31" t="s">
        <v>210</v>
      </c>
      <c r="B84" s="31">
        <v>5953510046</v>
      </c>
      <c r="C84" s="31" t="s">
        <v>164</v>
      </c>
      <c r="D84" s="31"/>
      <c r="E84" s="6">
        <v>1</v>
      </c>
      <c r="F84" s="6">
        <v>1</v>
      </c>
      <c r="G84" s="6">
        <v>1</v>
      </c>
      <c r="H84" s="6">
        <v>1</v>
      </c>
      <c r="I84" s="6">
        <v>1</v>
      </c>
      <c r="J84" s="6">
        <v>1</v>
      </c>
      <c r="K84" s="6">
        <v>1</v>
      </c>
      <c r="L84" s="6">
        <v>1</v>
      </c>
      <c r="M84" s="4">
        <f t="shared" si="11"/>
        <v>8</v>
      </c>
      <c r="N84" s="37">
        <f t="shared" si="12"/>
        <v>20</v>
      </c>
      <c r="O84" s="27"/>
      <c r="P84" s="33">
        <v>16</v>
      </c>
      <c r="Q84" s="35">
        <f t="shared" si="13"/>
        <v>16</v>
      </c>
      <c r="S84" s="33">
        <v>19</v>
      </c>
      <c r="T84" s="36">
        <f t="shared" si="16"/>
        <v>45.6</v>
      </c>
      <c r="V84" s="5"/>
      <c r="W84" s="28">
        <f t="shared" si="14"/>
        <v>81.599999999999994</v>
      </c>
      <c r="X84" s="29" t="str">
        <f t="shared" si="15"/>
        <v>A</v>
      </c>
    </row>
    <row r="85" spans="1:24" ht="18.75" customHeight="1" x14ac:dyDescent="0.25">
      <c r="A85" s="31" t="s">
        <v>210</v>
      </c>
      <c r="B85" s="31">
        <v>5953510095</v>
      </c>
      <c r="C85" s="31" t="s">
        <v>171</v>
      </c>
      <c r="D85" s="31"/>
      <c r="E85" s="6">
        <v>1</v>
      </c>
      <c r="F85" s="6">
        <v>1</v>
      </c>
      <c r="G85" s="6">
        <v>1</v>
      </c>
      <c r="H85" s="6">
        <v>1</v>
      </c>
      <c r="I85" s="6">
        <v>1</v>
      </c>
      <c r="J85" s="6">
        <v>1</v>
      </c>
      <c r="K85" s="6">
        <v>1</v>
      </c>
      <c r="L85" s="6">
        <v>1</v>
      </c>
      <c r="M85" s="4">
        <f t="shared" si="11"/>
        <v>8</v>
      </c>
      <c r="N85" s="37">
        <f t="shared" si="12"/>
        <v>20</v>
      </c>
      <c r="O85" s="27"/>
      <c r="P85" s="33">
        <v>16</v>
      </c>
      <c r="Q85" s="35">
        <f t="shared" si="13"/>
        <v>16</v>
      </c>
      <c r="S85" s="33">
        <v>21</v>
      </c>
      <c r="T85" s="36">
        <f t="shared" si="16"/>
        <v>50.4</v>
      </c>
      <c r="V85" s="5"/>
      <c r="W85" s="28">
        <f t="shared" si="14"/>
        <v>86.4</v>
      </c>
      <c r="X85" s="29" t="str">
        <f t="shared" si="15"/>
        <v>A</v>
      </c>
    </row>
    <row r="86" spans="1:24" ht="18.75" customHeight="1" x14ac:dyDescent="0.25">
      <c r="A86" s="31" t="s">
        <v>211</v>
      </c>
      <c r="B86" s="31">
        <v>5753010346</v>
      </c>
      <c r="C86" s="31" t="s">
        <v>57</v>
      </c>
      <c r="D86" s="31" t="s">
        <v>58</v>
      </c>
      <c r="E86" s="6">
        <v>1</v>
      </c>
      <c r="F86" s="6">
        <v>1</v>
      </c>
      <c r="G86" s="6">
        <v>1</v>
      </c>
      <c r="H86" s="6">
        <v>1</v>
      </c>
      <c r="I86" s="6">
        <v>1</v>
      </c>
      <c r="J86" s="6">
        <v>1</v>
      </c>
      <c r="K86" s="6">
        <v>0</v>
      </c>
      <c r="L86" s="6">
        <v>1</v>
      </c>
      <c r="M86" s="4">
        <f t="shared" si="11"/>
        <v>7</v>
      </c>
      <c r="N86" s="37">
        <f t="shared" si="12"/>
        <v>17.5</v>
      </c>
      <c r="O86" s="27"/>
      <c r="P86" s="33">
        <v>18</v>
      </c>
      <c r="Q86" s="35">
        <f t="shared" si="13"/>
        <v>18</v>
      </c>
      <c r="S86" s="33">
        <v>24</v>
      </c>
      <c r="T86" s="36">
        <f t="shared" si="16"/>
        <v>57.599999999999994</v>
      </c>
      <c r="V86" s="5"/>
      <c r="W86" s="28">
        <f t="shared" si="14"/>
        <v>93.1</v>
      </c>
      <c r="X86" s="29" t="str">
        <f t="shared" si="15"/>
        <v>A</v>
      </c>
    </row>
    <row r="88" spans="1:24" x14ac:dyDescent="0.25">
      <c r="A88" s="43" t="s">
        <v>28</v>
      </c>
      <c r="B88" s="43"/>
      <c r="C88" s="43"/>
      <c r="D88" s="43"/>
    </row>
  </sheetData>
  <sortState ref="A5:AK86">
    <sortCondition ref="A5:A86"/>
  </sortState>
  <mergeCells count="3">
    <mergeCell ref="W2:X2"/>
    <mergeCell ref="A88:D88"/>
    <mergeCell ref="S2:T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C1" workbookViewId="0">
      <selection activeCell="O23" sqref="O23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16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45" t="s">
        <v>19</v>
      </c>
      <c r="O14" s="46"/>
    </row>
    <row r="15" spans="2:15" x14ac:dyDescent="0.25">
      <c r="B15" s="1"/>
      <c r="C15" s="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9"/>
      <c r="O15" s="20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9" t="s">
        <v>18</v>
      </c>
      <c r="O16" s="20">
        <f>COUNTIF(Scores!X5:X86,"A")</f>
        <v>13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9" t="s">
        <v>17</v>
      </c>
      <c r="O17" s="20">
        <f>COUNTIF(Scores!X5:X86,"B+")</f>
        <v>6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9" t="s">
        <v>12</v>
      </c>
      <c r="O18" s="20">
        <f>COUNTIF(Scores!X5:X86,"B")</f>
        <v>6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9" t="s">
        <v>13</v>
      </c>
      <c r="O19" s="20">
        <f>COUNTIF(Scores!X5:X86,"C+")</f>
        <v>9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9" t="s">
        <v>14</v>
      </c>
      <c r="O20" s="20">
        <f>COUNTIF(Scores!X5:X86,"C")</f>
        <v>5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9" t="s">
        <v>15</v>
      </c>
      <c r="O21" s="20">
        <f>COUNTIF(Scores!X5:X86,"D+")</f>
        <v>10</v>
      </c>
    </row>
    <row r="22" spans="2:15" x14ac:dyDescent="0.25">
      <c r="B22" s="1"/>
      <c r="C22" s="1"/>
      <c r="D22" s="9"/>
      <c r="E22" s="9"/>
      <c r="F22" s="9"/>
      <c r="G22" s="9"/>
      <c r="H22" s="9"/>
      <c r="I22" s="9"/>
      <c r="J22" s="9"/>
      <c r="K22" s="9"/>
      <c r="L22" s="9"/>
      <c r="M22" s="9"/>
      <c r="N22" s="19" t="s">
        <v>26</v>
      </c>
      <c r="O22" s="20">
        <f>COUNTIF(Scores!X5:X86,"D")</f>
        <v>25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9" t="s">
        <v>16</v>
      </c>
      <c r="O23" s="20">
        <f>COUNTIF(Scores!X5:X86,"FAIL")</f>
        <v>8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1" t="s">
        <v>20</v>
      </c>
      <c r="O24" s="22">
        <f>COUNTIF(Scores!X5:X86,"I")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48" t="s">
        <v>25</v>
      </c>
      <c r="C31" s="49"/>
      <c r="D31" s="50"/>
      <c r="E31" s="18" t="s">
        <v>30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47" t="s">
        <v>24</v>
      </c>
      <c r="C32" s="47"/>
      <c r="D32" s="47"/>
      <c r="E32" s="23">
        <f>AVERAGE(Scores!W5:W86)</f>
        <v>60.806097560975616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24" t="s">
        <v>23</v>
      </c>
      <c r="C33" s="24"/>
      <c r="D33" s="24"/>
      <c r="E33" s="24"/>
      <c r="F33" s="24"/>
      <c r="G33" s="24"/>
      <c r="H33" s="24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The Game</cp:lastModifiedBy>
  <dcterms:created xsi:type="dcterms:W3CDTF">2009-12-15T00:51:19Z</dcterms:created>
  <dcterms:modified xsi:type="dcterms:W3CDTF">2016-12-31T15:48:11Z</dcterms:modified>
</cp:coreProperties>
</file>