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65" windowWidth="12120" windowHeight="9060"/>
  </bookViews>
  <sheets>
    <sheet name="Scores" sheetId="1" r:id="rId1"/>
    <sheet name="Results summary" sheetId="2" r:id="rId2"/>
  </sheets>
  <calcPr calcId="145621"/>
</workbook>
</file>

<file path=xl/calcChain.xml><?xml version="1.0" encoding="utf-8"?>
<calcChain xmlns="http://schemas.openxmlformats.org/spreadsheetml/2006/main">
  <c r="Q6" i="1" l="1"/>
  <c r="Q7" i="1"/>
  <c r="Q8" i="1"/>
  <c r="Q9" i="1"/>
  <c r="Q10" i="1"/>
  <c r="Q11" i="1"/>
  <c r="Q12" i="1"/>
  <c r="Q13" i="1"/>
  <c r="Q14" i="1"/>
  <c r="Q15" i="1"/>
  <c r="Q16" i="1"/>
  <c r="Q17" i="1"/>
  <c r="Q18" i="1"/>
  <c r="Q19" i="1"/>
  <c r="Q20" i="1"/>
  <c r="Q21" i="1"/>
  <c r="Q22" i="1"/>
  <c r="Q23" i="1"/>
  <c r="Q24" i="1"/>
  <c r="Q25" i="1"/>
  <c r="Q26" i="1"/>
  <c r="Q27" i="1"/>
  <c r="Q28" i="1"/>
  <c r="Q29" i="1"/>
  <c r="Q30" i="1"/>
  <c r="Q31" i="1"/>
  <c r="Q32" i="1"/>
  <c r="Q33" i="1"/>
  <c r="Q34" i="1"/>
  <c r="Q35" i="1"/>
  <c r="Q36" i="1"/>
  <c r="Q37" i="1"/>
  <c r="Q38" i="1"/>
  <c r="Q39" i="1"/>
  <c r="Q40" i="1"/>
  <c r="Q41" i="1"/>
  <c r="Q42" i="1"/>
  <c r="Q43" i="1"/>
  <c r="Q44" i="1"/>
  <c r="Q45" i="1"/>
  <c r="Q46" i="1"/>
  <c r="Q47" i="1"/>
  <c r="Q48" i="1"/>
  <c r="Q49" i="1"/>
  <c r="Q50" i="1"/>
  <c r="Q51" i="1"/>
  <c r="Q52" i="1"/>
  <c r="Q53" i="1"/>
  <c r="Q54" i="1"/>
  <c r="Q55" i="1"/>
  <c r="Q56" i="1"/>
  <c r="Q57" i="1"/>
  <c r="Q58" i="1"/>
  <c r="Q59" i="1"/>
  <c r="Q60" i="1"/>
  <c r="Q61" i="1"/>
  <c r="Q62" i="1"/>
  <c r="Q63" i="1"/>
  <c r="Q64" i="1"/>
  <c r="Q65" i="1"/>
  <c r="P17" i="1"/>
  <c r="P18" i="1"/>
  <c r="P19" i="1"/>
  <c r="P20" i="1"/>
  <c r="P21" i="1"/>
  <c r="P22" i="1"/>
  <c r="P23" i="1"/>
  <c r="P24" i="1"/>
  <c r="P25" i="1"/>
  <c r="P26" i="1"/>
  <c r="P27" i="1"/>
  <c r="P28" i="1"/>
  <c r="P29" i="1"/>
  <c r="P30" i="1"/>
  <c r="P31" i="1"/>
  <c r="P32" i="1"/>
  <c r="P33" i="1"/>
  <c r="P34" i="1"/>
  <c r="P35" i="1"/>
  <c r="P36" i="1"/>
  <c r="P37" i="1"/>
  <c r="P38" i="1"/>
  <c r="P39" i="1"/>
  <c r="P40" i="1"/>
  <c r="P41" i="1"/>
  <c r="P42" i="1"/>
  <c r="P43" i="1"/>
  <c r="P44" i="1"/>
  <c r="P45" i="1"/>
  <c r="P46" i="1"/>
  <c r="P47" i="1"/>
  <c r="P48" i="1"/>
  <c r="P49" i="1"/>
  <c r="P50" i="1"/>
  <c r="P51" i="1"/>
  <c r="P52" i="1"/>
  <c r="P53" i="1"/>
  <c r="P54" i="1"/>
  <c r="P55" i="1"/>
  <c r="P56" i="1"/>
  <c r="P57" i="1"/>
  <c r="P58" i="1"/>
  <c r="P59" i="1"/>
  <c r="P60" i="1"/>
  <c r="P61" i="1"/>
  <c r="P62" i="1"/>
  <c r="P63" i="1"/>
  <c r="P64" i="1"/>
  <c r="P65" i="1"/>
  <c r="Q67" i="1" l="1"/>
  <c r="Q5" i="1"/>
  <c r="Y31" i="1" l="1"/>
  <c r="X67" i="1"/>
  <c r="Y67" i="1" s="1"/>
  <c r="X57" i="1"/>
  <c r="Y57" i="1" s="1"/>
  <c r="O67" i="1"/>
  <c r="P67" i="1" s="1"/>
  <c r="AA37" i="1"/>
  <c r="AB37" i="1" s="1"/>
  <c r="AA38" i="1"/>
  <c r="AB38" i="1" s="1"/>
  <c r="AA39" i="1"/>
  <c r="AB39" i="1" s="1"/>
  <c r="AA40" i="1"/>
  <c r="AB40" i="1" s="1"/>
  <c r="AA41" i="1"/>
  <c r="AB41" i="1" s="1"/>
  <c r="AA42" i="1"/>
  <c r="AB42" i="1" s="1"/>
  <c r="AA43" i="1"/>
  <c r="AB43" i="1" s="1"/>
  <c r="AA44" i="1"/>
  <c r="AB44" i="1" s="1"/>
  <c r="AA45" i="1"/>
  <c r="AB45" i="1" s="1"/>
  <c r="AA46" i="1"/>
  <c r="AB46" i="1" s="1"/>
  <c r="AA48" i="1"/>
  <c r="AB48" i="1" s="1"/>
  <c r="AA49" i="1"/>
  <c r="AB49" i="1" s="1"/>
  <c r="AA50" i="1"/>
  <c r="AB50" i="1" s="1"/>
  <c r="AA51" i="1"/>
  <c r="AB51" i="1" s="1"/>
  <c r="AA52" i="1"/>
  <c r="AB52" i="1" s="1"/>
  <c r="AA53" i="1"/>
  <c r="AB53" i="1" s="1"/>
  <c r="AA54" i="1"/>
  <c r="AA61" i="1"/>
  <c r="AB61" i="1" s="1"/>
  <c r="AA62" i="1"/>
  <c r="AB62" i="1" s="1"/>
  <c r="AA56" i="1"/>
  <c r="AB56" i="1" s="1"/>
  <c r="AA20" i="1"/>
  <c r="AB20" i="1" s="1"/>
  <c r="AA32" i="1"/>
  <c r="AB32" i="1" s="1"/>
  <c r="AA63" i="1"/>
  <c r="AB63" i="1" s="1"/>
  <c r="AA58" i="1"/>
  <c r="AB58" i="1" s="1"/>
  <c r="AA59" i="1"/>
  <c r="AB59" i="1" s="1"/>
  <c r="AA60" i="1"/>
  <c r="AB60" i="1" s="1"/>
  <c r="AA47" i="1"/>
  <c r="AB47" i="1" s="1"/>
  <c r="AA21" i="1"/>
  <c r="AB21" i="1" s="1"/>
  <c r="AA64" i="1"/>
  <c r="AB64" i="1" s="1"/>
  <c r="AA65" i="1"/>
  <c r="AB65" i="1" s="1"/>
  <c r="AA36" i="1"/>
  <c r="AB36" i="1" s="1"/>
  <c r="P12" i="1"/>
  <c r="AA12" i="1" s="1"/>
  <c r="AB12" i="1" s="1"/>
  <c r="AA19" i="1"/>
  <c r="AB19" i="1" s="1"/>
  <c r="P11" i="1"/>
  <c r="AA11" i="1" s="1"/>
  <c r="AB11" i="1" s="1"/>
  <c r="P5" i="1"/>
  <c r="AA5" i="1"/>
  <c r="AA33" i="1"/>
  <c r="AB33" i="1" s="1"/>
  <c r="P9" i="1"/>
  <c r="AA9" i="1"/>
  <c r="AB9" i="1" s="1"/>
  <c r="AA29" i="1"/>
  <c r="AB29" i="1" s="1"/>
  <c r="P16" i="1"/>
  <c r="AA16" i="1" s="1"/>
  <c r="AB16" i="1" s="1"/>
  <c r="P13" i="1"/>
  <c r="AA13" i="1" s="1"/>
  <c r="AB13" i="1" s="1"/>
  <c r="AA24" i="1"/>
  <c r="AB24" i="1" s="1"/>
  <c r="AA22" i="1"/>
  <c r="AB22" i="1" s="1"/>
  <c r="AA23" i="1"/>
  <c r="AB23" i="1" s="1"/>
  <c r="AA18" i="1"/>
  <c r="AB18" i="1" s="1"/>
  <c r="AA26" i="1"/>
  <c r="AB26" i="1" s="1"/>
  <c r="P6" i="1"/>
  <c r="AA6" i="1" s="1"/>
  <c r="AB6" i="1" s="1"/>
  <c r="AA27" i="1"/>
  <c r="AB27" i="1" s="1"/>
  <c r="P14" i="1"/>
  <c r="AA14" i="1" s="1"/>
  <c r="AB14" i="1" s="1"/>
  <c r="P7" i="1"/>
  <c r="AA7" i="1" s="1"/>
  <c r="AB7" i="1" s="1"/>
  <c r="P15" i="1"/>
  <c r="AA15" i="1" s="1"/>
  <c r="AB15" i="1" s="1"/>
  <c r="AA30" i="1"/>
  <c r="AB30" i="1" s="1"/>
  <c r="AA55" i="1"/>
  <c r="AB55" i="1" s="1"/>
  <c r="P10" i="1"/>
  <c r="AA10" i="1" s="1"/>
  <c r="AB10" i="1" s="1"/>
  <c r="AA34" i="1"/>
  <c r="AB34" i="1" s="1"/>
  <c r="P8" i="1"/>
  <c r="AA8" i="1" s="1"/>
  <c r="AB8" i="1" s="1"/>
  <c r="AA35" i="1"/>
  <c r="AB35" i="1" s="1"/>
  <c r="AA25" i="1"/>
  <c r="AB25" i="1" s="1"/>
  <c r="AA28" i="1"/>
  <c r="AB28" i="1" s="1"/>
  <c r="AA17" i="1"/>
  <c r="AB17" i="1" s="1"/>
  <c r="AA31" i="1" l="1"/>
  <c r="AB31" i="1" s="1"/>
  <c r="E31" i="2"/>
  <c r="AA67" i="1"/>
  <c r="AB67" i="1" s="1"/>
  <c r="AA57" i="1"/>
  <c r="AB57" i="1" s="1"/>
  <c r="AB5" i="1"/>
  <c r="E32" i="2" l="1"/>
  <c r="O21" i="2"/>
  <c r="O17" i="2"/>
  <c r="O22" i="2"/>
  <c r="O20" i="2"/>
  <c r="O16" i="2"/>
  <c r="O23" i="2"/>
  <c r="O19" i="2"/>
  <c r="O18" i="2"/>
</calcChain>
</file>

<file path=xl/sharedStrings.xml><?xml version="1.0" encoding="utf-8"?>
<sst xmlns="http://schemas.openxmlformats.org/spreadsheetml/2006/main" count="174" uniqueCount="171">
  <si>
    <t>No.</t>
  </si>
  <si>
    <t xml:space="preserve">Bonus </t>
  </si>
  <si>
    <t>Group</t>
  </si>
  <si>
    <t>Title</t>
  </si>
  <si>
    <t>First name(s)</t>
  </si>
  <si>
    <t>Last Name</t>
  </si>
  <si>
    <t>Attendance</t>
  </si>
  <si>
    <t>Exam</t>
  </si>
  <si>
    <t>Final score</t>
  </si>
  <si>
    <t>L1</t>
  </si>
  <si>
    <t>L2</t>
  </si>
  <si>
    <t>L3</t>
  </si>
  <si>
    <t>L4</t>
  </si>
  <si>
    <t>L5</t>
  </si>
  <si>
    <t>L6</t>
  </si>
  <si>
    <t>Exam %</t>
  </si>
  <si>
    <t>Grade</t>
  </si>
  <si>
    <t>/10</t>
  </si>
  <si>
    <t>/100</t>
  </si>
  <si>
    <t>B</t>
  </si>
  <si>
    <t>C+</t>
  </si>
  <si>
    <t>C</t>
  </si>
  <si>
    <t>D+</t>
  </si>
  <si>
    <t>F</t>
  </si>
  <si>
    <t>B+</t>
  </si>
  <si>
    <t>A</t>
  </si>
  <si>
    <t>RESULTS</t>
  </si>
  <si>
    <t>I</t>
  </si>
  <si>
    <t>L7</t>
  </si>
  <si>
    <t>L8</t>
  </si>
  <si>
    <t>Total</t>
  </si>
  <si>
    <t xml:space="preserve"> %</t>
  </si>
  <si>
    <t>Score of 0.5 or above will be rounded up to the next score if it results in a higher grade</t>
  </si>
  <si>
    <r>
      <t xml:space="preserve">See </t>
    </r>
    <r>
      <rPr>
        <b/>
        <i/>
        <sz val="11"/>
        <color indexed="8"/>
        <rFont val="Calibri"/>
        <family val="2"/>
      </rPr>
      <t>Results Summary</t>
    </r>
    <r>
      <rPr>
        <b/>
        <sz val="11"/>
        <color indexed="8"/>
        <rFont val="Calibri"/>
        <family val="2"/>
      </rPr>
      <t xml:space="preserve"> below for analysis</t>
    </r>
  </si>
  <si>
    <t>Average score on the exam (mean)   (out of 50)</t>
  </si>
  <si>
    <t>/25</t>
  </si>
  <si>
    <t>Presentation</t>
  </si>
  <si>
    <t>/20</t>
  </si>
  <si>
    <t>Class work</t>
  </si>
  <si>
    <t>Score</t>
  </si>
  <si>
    <t>Quiz 1</t>
  </si>
  <si>
    <t>Quiz 2</t>
  </si>
  <si>
    <t>/8</t>
  </si>
  <si>
    <t>/50</t>
  </si>
  <si>
    <t>TEERASAK</t>
  </si>
  <si>
    <t>PIMKOT</t>
  </si>
  <si>
    <t>JIANLING</t>
  </si>
  <si>
    <t>DING</t>
  </si>
  <si>
    <t>MATAVA</t>
  </si>
  <si>
    <t>VICHIENSING</t>
  </si>
  <si>
    <t xml:space="preserve">SVEN OLOF </t>
  </si>
  <si>
    <t>OORSCHOT</t>
  </si>
  <si>
    <t>TUBTIM</t>
  </si>
  <si>
    <t>TAMCHAIYAPOOM</t>
  </si>
  <si>
    <t>CYNTHIA</t>
  </si>
  <si>
    <t>EBERE NZE</t>
  </si>
  <si>
    <t xml:space="preserve">DOLLARS </t>
  </si>
  <si>
    <t>NJOMBE</t>
  </si>
  <si>
    <t>FERDINAND</t>
  </si>
  <si>
    <t>AMANZE NZE</t>
  </si>
  <si>
    <t>KATHERYN</t>
  </si>
  <si>
    <t>ASHIAGBOR</t>
  </si>
  <si>
    <t>CHANAPAT</t>
  </si>
  <si>
    <t>PINGPITTAYAKUL</t>
  </si>
  <si>
    <t>CHRIS</t>
  </si>
  <si>
    <t>LOCKLEY</t>
  </si>
  <si>
    <t>JARUWAN</t>
  </si>
  <si>
    <t>LEE</t>
  </si>
  <si>
    <t>WILASINEE</t>
  </si>
  <si>
    <t>SEMACHAI</t>
  </si>
  <si>
    <t>CHANYA</t>
  </si>
  <si>
    <t>THUMMONGKHOLCHAI</t>
  </si>
  <si>
    <t>JAMORN</t>
  </si>
  <si>
    <t>BHUMHIRAN</t>
  </si>
  <si>
    <t>MAETHIKA</t>
  </si>
  <si>
    <t>DITTHANABODEE</t>
  </si>
  <si>
    <t>AMY MARIE</t>
  </si>
  <si>
    <t>SAE-OUY</t>
  </si>
  <si>
    <t>ANGKANA</t>
  </si>
  <si>
    <t>NOOMTHONG</t>
  </si>
  <si>
    <t>CHANAPA</t>
  </si>
  <si>
    <t>BOONSUB</t>
  </si>
  <si>
    <t>WONGJITTAPHAT</t>
  </si>
  <si>
    <t>KHEMMA-AKSARANUKUL</t>
  </si>
  <si>
    <t>YOSITA</t>
  </si>
  <si>
    <t>THAMPANYA</t>
  </si>
  <si>
    <t>ACHITPON</t>
  </si>
  <si>
    <t>KONGKAEW</t>
  </si>
  <si>
    <t>CHADATIP</t>
  </si>
  <si>
    <t>KHAMKAG</t>
  </si>
  <si>
    <t>MESHAYA</t>
  </si>
  <si>
    <t>LOHVITHEE</t>
  </si>
  <si>
    <t>NARUEMON</t>
  </si>
  <si>
    <t>LEVY</t>
  </si>
  <si>
    <t>SASITORN</t>
  </si>
  <si>
    <t>POOCHUPAKDEE</t>
  </si>
  <si>
    <t>ATCHARA</t>
  </si>
  <si>
    <t>HIRANNAWAKUL</t>
  </si>
  <si>
    <t>CHEMARIAM</t>
  </si>
  <si>
    <t>CHEZU</t>
  </si>
  <si>
    <t>PHANTIRA</t>
  </si>
  <si>
    <t>DIOWVILAI</t>
  </si>
  <si>
    <t>PIYADA</t>
  </si>
  <si>
    <t>ANUDIT</t>
  </si>
  <si>
    <t>THANAPORN</t>
  </si>
  <si>
    <t>DANGCHOT</t>
  </si>
  <si>
    <t>AKSORNSAN</t>
  </si>
  <si>
    <t>BOONPETCH</t>
  </si>
  <si>
    <t>ANUWAT</t>
  </si>
  <si>
    <t>KANHAKRANCHANA</t>
  </si>
  <si>
    <t>ARISRA</t>
  </si>
  <si>
    <t>JANTHANA</t>
  </si>
  <si>
    <t>KULTIDA</t>
  </si>
  <si>
    <t>LOHWITHEE</t>
  </si>
  <si>
    <t>THANAPOL</t>
  </si>
  <si>
    <t>EIMPENG</t>
  </si>
  <si>
    <t>HUANG</t>
  </si>
  <si>
    <t>YUAN</t>
  </si>
  <si>
    <t>KITPAKORN</t>
  </si>
  <si>
    <t>CHAMPATHONG</t>
  </si>
  <si>
    <t>PARIDA</t>
  </si>
  <si>
    <t>SANGPETCH</t>
  </si>
  <si>
    <t>WIMAIPORN</t>
  </si>
  <si>
    <t>KRASAESATAYA</t>
  </si>
  <si>
    <t>CHARAPOL</t>
  </si>
  <si>
    <t>TANGJEERAWONG</t>
  </si>
  <si>
    <t>DUANGJAI</t>
  </si>
  <si>
    <t>OGAN</t>
  </si>
  <si>
    <t>KAEKAI</t>
  </si>
  <si>
    <t>KANOKVALAI</t>
  </si>
  <si>
    <t>APICHART</t>
  </si>
  <si>
    <t>HORMDETNAKUL</t>
  </si>
  <si>
    <t>KASIRIT</t>
  </si>
  <si>
    <t>PINIJKLANG</t>
  </si>
  <si>
    <t>KRONTRAKUL</t>
  </si>
  <si>
    <t>PRACHAKUL</t>
  </si>
  <si>
    <t>NORAVIT</t>
  </si>
  <si>
    <t>VITTAYAKOM</t>
  </si>
  <si>
    <t>KRITSANEE</t>
  </si>
  <si>
    <t>TINPAT</t>
  </si>
  <si>
    <t>MEHM TUN</t>
  </si>
  <si>
    <t>MYAT AYE</t>
  </si>
  <si>
    <t>THADA</t>
  </si>
  <si>
    <t>KRAJANG</t>
  </si>
  <si>
    <t>CHADCHANOK</t>
  </si>
  <si>
    <t>PHETPARN</t>
  </si>
  <si>
    <t>SURUNYA</t>
  </si>
  <si>
    <t>SAISERM</t>
  </si>
  <si>
    <t>MICHEL</t>
  </si>
  <si>
    <t>DE LANGE</t>
  </si>
  <si>
    <t>MANIT</t>
  </si>
  <si>
    <t>WONGCHAISEREE</t>
  </si>
  <si>
    <t>JAZTINE</t>
  </si>
  <si>
    <t>CRISOLOGO</t>
  </si>
  <si>
    <t>NATTAWAT</t>
  </si>
  <si>
    <t>RATTANADECHAPOL</t>
  </si>
  <si>
    <t>NICHAPAT</t>
  </si>
  <si>
    <t>SUKSIRI</t>
  </si>
  <si>
    <t>PRAVEENUCH</t>
  </si>
  <si>
    <t>HUANGVACHIRANON</t>
  </si>
  <si>
    <t>GORKEM</t>
  </si>
  <si>
    <t>CAGRI CELIK</t>
  </si>
  <si>
    <t>CHUTHAMAT</t>
  </si>
  <si>
    <t>DUANGYEEWAH</t>
  </si>
  <si>
    <t>SIYA</t>
  </si>
  <si>
    <t>SUNGKAPHONG</t>
  </si>
  <si>
    <t>JATULA</t>
  </si>
  <si>
    <t>RAMSIBRAHMANAKUL</t>
  </si>
  <si>
    <t>Average course score overall              (out of 100)</t>
  </si>
  <si>
    <t>dropped?</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</si>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</sst>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8" x14ac:knownFonts="1">
    <font>
      <sz val="11"/>
      <color indexed="8"/>
      <name val="Calibri"/>
      <family val="2"/>
    </font>
    <font>
      <sz val="10"/>
      <name val="Arial"/>
      <family val="2"/>
    </font>
    <font>
      <b/>
      <sz val="14"/>
      <name val="Times New Roman"/>
      <family val="1"/>
    </font>
    <font>
      <sz val="10"/>
      <name val="Tahoma"/>
      <family val="2"/>
    </font>
    <font>
      <b/>
      <sz val="10"/>
      <name val="Arial"/>
      <family val="2"/>
    </font>
    <font>
      <sz val="8"/>
      <name val="Calibri"/>
      <family val="2"/>
    </font>
    <font>
      <sz val="11"/>
      <name val="Times New Roman"/>
      <family val="1"/>
    </font>
    <font>
      <b/>
      <sz val="12"/>
      <name val="Times New Roman"/>
      <family val="1"/>
    </font>
    <font>
      <b/>
      <sz val="16"/>
      <name val="Cordia New"/>
      <family val="2"/>
    </font>
    <font>
      <b/>
      <sz val="10"/>
      <name val="Times New Roman"/>
      <family val="1"/>
    </font>
    <font>
      <b/>
      <sz val="11"/>
      <color indexed="8"/>
      <name val="Calibri"/>
      <family val="2"/>
    </font>
    <font>
      <sz val="11"/>
      <color indexed="9"/>
      <name val="Calibri"/>
      <family val="2"/>
    </font>
    <font>
      <b/>
      <sz val="10"/>
      <color indexed="8"/>
      <name val="Times New Roman"/>
      <family val="1"/>
    </font>
    <font>
      <sz val="11"/>
      <name val="Calibri"/>
      <family val="2"/>
    </font>
    <font>
      <sz val="11"/>
      <color indexed="8"/>
      <name val="Calibri"/>
      <family val="2"/>
    </font>
    <font>
      <b/>
      <sz val="14"/>
      <color indexed="8"/>
      <name val="Calibri"/>
      <family val="2"/>
    </font>
    <font>
      <b/>
      <i/>
      <sz val="11"/>
      <color indexed="8"/>
      <name val="Calibri"/>
      <family val="2"/>
    </font>
    <font>
      <sz val="11"/>
      <color indexed="8"/>
      <name val="Calibri"/>
      <family val="2"/>
    </font>
  </fonts>
  <fills count="14">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indexed="31"/>
        <bgColor indexed="64"/>
      </patternFill>
    </fill>
    <fill>
      <patternFill patternType="solid">
        <fgColor indexed="9"/>
        <bgColor indexed="64"/>
      </patternFill>
    </fill>
    <fill>
      <patternFill patternType="solid">
        <fgColor indexed="46"/>
        <bgColor indexed="64"/>
      </patternFill>
    </fill>
    <fill>
      <patternFill patternType="solid">
        <fgColor indexed="53"/>
        <bgColor indexed="64"/>
      </patternFill>
    </fill>
    <fill>
      <patternFill patternType="solid">
        <fgColor indexed="27"/>
        <bgColor indexed="64"/>
      </patternFill>
    </fill>
    <fill>
      <patternFill patternType="solid">
        <fgColor indexed="41"/>
        <bgColor indexed="64"/>
      </patternFill>
    </fill>
    <fill>
      <patternFill patternType="solid">
        <fgColor indexed="29"/>
        <bgColor indexed="64"/>
      </patternFill>
    </fill>
    <fill>
      <patternFill patternType="solid">
        <fgColor indexed="10"/>
        <bgColor indexed="64"/>
      </patternFill>
    </fill>
    <fill>
      <patternFill patternType="solid">
        <fgColor indexed="26"/>
        <bgColor indexed="64"/>
      </patternFill>
    </fill>
    <fill>
      <patternFill patternType="solid">
        <fgColor rgb="FFCCCCFF"/>
        <bgColor indexed="64"/>
      </patternFill>
    </fill>
  </fills>
  <borders count="13">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s>
  <cellStyleXfs count="2">
    <xf numFmtId="0" fontId="0" fillId="0" borderId="0"/>
    <xf numFmtId="0" fontId="2" fillId="2" borderId="1" applyBorder="0">
      <protection locked="0"/>
    </xf>
  </cellStyleXfs>
  <cellXfs count="79">
    <xf numFmtId="0" fontId="0" fillId="0" borderId="0" xfId="0"/>
    <xf numFmtId="0" fontId="0" fillId="0" borderId="0" xfId="0" applyProtection="1">
      <protection locked="0"/>
    </xf>
    <xf numFmtId="0" fontId="3" fillId="3" borderId="2" xfId="0" applyNumberFormat="1" applyFont="1" applyFill="1" applyBorder="1" applyAlignment="1" applyProtection="1">
      <alignment wrapText="1"/>
    </xf>
    <xf numFmtId="0" fontId="0" fillId="0" borderId="0" xfId="0" applyAlignment="1" applyProtection="1">
      <alignment horizontal="center"/>
      <protection locked="0"/>
    </xf>
    <xf numFmtId="0" fontId="7" fillId="4" borderId="2" xfId="0" applyFont="1" applyFill="1" applyBorder="1" applyAlignment="1" applyProtection="1">
      <alignment horizontal="center"/>
      <protection locked="0"/>
    </xf>
    <xf numFmtId="0" fontId="2" fillId="5" borderId="2" xfId="0" applyFont="1" applyFill="1" applyBorder="1" applyAlignment="1" applyProtection="1">
      <protection locked="0"/>
    </xf>
    <xf numFmtId="16" fontId="9" fillId="3" borderId="2" xfId="0" applyNumberFormat="1" applyFont="1" applyFill="1" applyBorder="1" applyAlignment="1" applyProtection="1">
      <alignment wrapText="1"/>
      <protection locked="0"/>
    </xf>
    <xf numFmtId="16" fontId="7" fillId="6" borderId="2" xfId="0" applyNumberFormat="1" applyFont="1" applyFill="1" applyBorder="1" applyAlignment="1" applyProtection="1">
      <alignment horizontal="center" wrapText="1"/>
      <protection locked="0"/>
    </xf>
    <xf numFmtId="0" fontId="3" fillId="5" borderId="3" xfId="0" applyNumberFormat="1" applyFont="1" applyFill="1" applyBorder="1" applyAlignment="1" applyProtection="1">
      <alignment horizontal="center" wrapText="1"/>
      <protection locked="0"/>
    </xf>
    <xf numFmtId="0" fontId="9" fillId="7" borderId="2" xfId="0" applyFont="1" applyFill="1" applyBorder="1" applyAlignment="1" applyProtection="1">
      <alignment horizontal="center"/>
      <protection locked="0"/>
    </xf>
    <xf numFmtId="0" fontId="7" fillId="5" borderId="2" xfId="0" applyFont="1" applyFill="1" applyBorder="1" applyAlignment="1" applyProtection="1">
      <alignment horizontal="center"/>
      <protection locked="0"/>
    </xf>
    <xf numFmtId="0" fontId="6" fillId="0" borderId="2" xfId="0" applyFont="1" applyFill="1" applyBorder="1" applyAlignment="1" applyProtection="1">
      <alignment horizontal="center"/>
      <protection locked="0"/>
    </xf>
    <xf numFmtId="0" fontId="6" fillId="0" borderId="2" xfId="0" applyFont="1" applyBorder="1" applyAlignment="1" applyProtection="1">
      <alignment horizontal="center"/>
      <protection locked="0"/>
    </xf>
    <xf numFmtId="0" fontId="3" fillId="8" borderId="2" xfId="0" applyNumberFormat="1" applyFont="1" applyFill="1" applyBorder="1" applyAlignment="1" applyProtection="1">
      <alignment horizontal="center" wrapText="1"/>
    </xf>
    <xf numFmtId="164" fontId="3" fillId="7" borderId="2" xfId="0" applyNumberFormat="1" applyFont="1" applyFill="1" applyBorder="1" applyAlignment="1" applyProtection="1">
      <alignment horizontal="center" wrapText="1"/>
    </xf>
    <xf numFmtId="0" fontId="3" fillId="5" borderId="2" xfId="0" applyNumberFormat="1" applyFont="1" applyFill="1" applyBorder="1" applyAlignment="1" applyProtection="1">
      <alignment horizontal="center" wrapText="1"/>
    </xf>
    <xf numFmtId="0" fontId="0" fillId="0" borderId="0" xfId="0" applyProtection="1"/>
    <xf numFmtId="0" fontId="3" fillId="8" borderId="2" xfId="0" applyFont="1" applyFill="1" applyBorder="1" applyAlignment="1" applyProtection="1">
      <alignment horizontal="center" wrapText="1"/>
    </xf>
    <xf numFmtId="0" fontId="3" fillId="5" borderId="2" xfId="0" applyFont="1" applyFill="1" applyBorder="1" applyAlignment="1" applyProtection="1">
      <alignment wrapText="1"/>
    </xf>
    <xf numFmtId="0" fontId="3" fillId="3" borderId="2" xfId="0" applyFont="1" applyFill="1" applyBorder="1" applyAlignment="1" applyProtection="1">
      <alignment wrapText="1"/>
    </xf>
    <xf numFmtId="9" fontId="0" fillId="0" borderId="0" xfId="0" applyNumberFormat="1" applyProtection="1">
      <protection locked="0"/>
    </xf>
    <xf numFmtId="0" fontId="0" fillId="2" borderId="4" xfId="0" applyFill="1" applyBorder="1" applyAlignment="1" applyProtection="1">
      <protection locked="0"/>
    </xf>
    <xf numFmtId="0" fontId="0" fillId="2" borderId="5" xfId="0" applyFill="1" applyBorder="1" applyAlignment="1" applyProtection="1">
      <protection locked="0"/>
    </xf>
    <xf numFmtId="0" fontId="11" fillId="5" borderId="0" xfId="0" applyFont="1" applyFill="1" applyProtection="1">
      <protection locked="0"/>
    </xf>
    <xf numFmtId="0" fontId="4" fillId="9" borderId="2" xfId="0" applyFont="1" applyFill="1" applyBorder="1" applyAlignment="1">
      <alignment horizontal="center"/>
    </xf>
    <xf numFmtId="0" fontId="0" fillId="0" borderId="0" xfId="0" applyAlignment="1">
      <alignment horizontal="center"/>
    </xf>
    <xf numFmtId="16" fontId="9" fillId="3" borderId="5" xfId="0" applyNumberFormat="1" applyFont="1" applyFill="1" applyBorder="1" applyAlignment="1" applyProtection="1">
      <alignment wrapText="1"/>
      <protection locked="0"/>
    </xf>
    <xf numFmtId="0" fontId="7" fillId="4" borderId="3" xfId="0" applyFont="1" applyFill="1" applyBorder="1" applyAlignment="1" applyProtection="1">
      <protection locked="0"/>
    </xf>
    <xf numFmtId="0" fontId="7" fillId="4" borderId="3" xfId="0" applyFont="1" applyFill="1" applyBorder="1" applyAlignment="1" applyProtection="1">
      <alignment horizontal="center"/>
      <protection locked="0"/>
    </xf>
    <xf numFmtId="0" fontId="7" fillId="4" borderId="3" xfId="0" applyFont="1" applyFill="1" applyBorder="1" applyAlignment="1" applyProtection="1">
      <alignment horizontal="left"/>
      <protection locked="0"/>
    </xf>
    <xf numFmtId="0" fontId="8" fillId="0" borderId="6" xfId="0" applyFont="1" applyBorder="1" applyAlignment="1" applyProtection="1">
      <protection locked="0"/>
    </xf>
    <xf numFmtId="0" fontId="8" fillId="0" borderId="6" xfId="0" applyFont="1" applyBorder="1" applyAlignment="1" applyProtection="1">
      <alignment horizontal="center"/>
      <protection locked="0"/>
    </xf>
    <xf numFmtId="0" fontId="2" fillId="0" borderId="6" xfId="0" applyFont="1" applyBorder="1" applyAlignment="1" applyProtection="1">
      <protection locked="0"/>
    </xf>
    <xf numFmtId="0" fontId="8" fillId="0" borderId="6" xfId="0" applyFont="1" applyFill="1" applyBorder="1" applyAlignment="1" applyProtection="1">
      <alignment horizontal="left"/>
      <protection locked="0"/>
    </xf>
    <xf numFmtId="164" fontId="4" fillId="9" borderId="2" xfId="0" applyNumberFormat="1" applyFont="1" applyFill="1" applyBorder="1" applyAlignment="1" applyProtection="1">
      <alignment horizontal="center"/>
    </xf>
    <xf numFmtId="0" fontId="14" fillId="0" borderId="0" xfId="0" applyFont="1" applyProtection="1">
      <protection locked="0"/>
    </xf>
    <xf numFmtId="0" fontId="13" fillId="0" borderId="0" xfId="0" applyFont="1" applyProtection="1">
      <protection locked="0"/>
    </xf>
    <xf numFmtId="0" fontId="13" fillId="5" borderId="0" xfId="0" applyFont="1" applyFill="1" applyProtection="1">
      <protection locked="0"/>
    </xf>
    <xf numFmtId="0" fontId="6" fillId="5" borderId="2" xfId="0" applyFont="1" applyFill="1" applyBorder="1" applyAlignment="1" applyProtection="1">
      <alignment horizontal="center"/>
      <protection locked="0"/>
    </xf>
    <xf numFmtId="0" fontId="7" fillId="6" borderId="3" xfId="0" applyFont="1" applyFill="1" applyBorder="1" applyAlignment="1" applyProtection="1">
      <protection locked="0"/>
    </xf>
    <xf numFmtId="164" fontId="10" fillId="2" borderId="2" xfId="0" applyNumberFormat="1" applyFont="1" applyFill="1" applyBorder="1" applyAlignment="1" applyProtection="1">
      <alignment horizontal="center"/>
      <protection locked="0"/>
    </xf>
    <xf numFmtId="0" fontId="10" fillId="2" borderId="7" xfId="0" applyFont="1" applyFill="1" applyBorder="1" applyAlignment="1" applyProtection="1">
      <alignment horizontal="center"/>
      <protection locked="0"/>
    </xf>
    <xf numFmtId="0" fontId="10" fillId="2" borderId="8" xfId="0" applyFont="1" applyFill="1" applyBorder="1" applyAlignment="1" applyProtection="1">
      <alignment horizontal="center"/>
      <protection locked="0"/>
    </xf>
    <xf numFmtId="0" fontId="10" fillId="2" borderId="9" xfId="0" applyFont="1" applyFill="1" applyBorder="1" applyAlignment="1" applyProtection="1">
      <alignment horizontal="center"/>
      <protection locked="0"/>
    </xf>
    <xf numFmtId="0" fontId="10" fillId="2" borderId="10" xfId="0" applyFont="1" applyFill="1" applyBorder="1" applyAlignment="1" applyProtection="1">
      <alignment horizontal="center"/>
      <protection locked="0"/>
    </xf>
    <xf numFmtId="14" fontId="9" fillId="7" borderId="2" xfId="0" applyNumberFormat="1" applyFont="1" applyFill="1" applyBorder="1" applyAlignment="1" applyProtection="1">
      <alignment horizontal="center" wrapText="1"/>
      <protection locked="0"/>
    </xf>
    <xf numFmtId="0" fontId="12" fillId="7" borderId="2" xfId="0" applyFont="1" applyFill="1" applyBorder="1" applyAlignment="1">
      <alignment horizontal="center"/>
    </xf>
    <xf numFmtId="164" fontId="10" fillId="2" borderId="3" xfId="0" applyNumberFormat="1" applyFont="1" applyFill="1" applyBorder="1" applyAlignment="1" applyProtection="1">
      <alignment horizontal="center"/>
      <protection locked="0"/>
    </xf>
    <xf numFmtId="0" fontId="0" fillId="10" borderId="2" xfId="0" applyFill="1" applyBorder="1" applyProtection="1">
      <protection locked="0"/>
    </xf>
    <xf numFmtId="0" fontId="17" fillId="7" borderId="2" xfId="0" applyFont="1" applyFill="1" applyBorder="1" applyAlignment="1" applyProtection="1">
      <alignment horizontal="center"/>
    </xf>
    <xf numFmtId="0" fontId="1" fillId="12" borderId="2" xfId="0" applyFont="1" applyFill="1" applyBorder="1" applyAlignment="1" applyProtection="1">
      <alignment horizontal="center"/>
      <protection locked="0"/>
    </xf>
    <xf numFmtId="0" fontId="1" fillId="12" borderId="2" xfId="0" applyFont="1" applyFill="1" applyBorder="1" applyProtection="1">
      <protection locked="0"/>
    </xf>
    <xf numFmtId="0" fontId="1" fillId="12" borderId="2" xfId="0" applyFont="1" applyFill="1" applyBorder="1" applyAlignment="1" applyProtection="1">
      <alignment horizontal="left"/>
      <protection locked="0"/>
    </xf>
    <xf numFmtId="0" fontId="2" fillId="2" borderId="2" xfId="1" applyBorder="1" applyAlignment="1">
      <alignment horizontal="center"/>
      <protection locked="0"/>
    </xf>
    <xf numFmtId="0" fontId="2" fillId="2" borderId="1" xfId="0" applyFont="1" applyFill="1" applyBorder="1" applyAlignment="1" applyProtection="1">
      <protection locked="0"/>
    </xf>
    <xf numFmtId="0" fontId="3" fillId="7" borderId="2" xfId="0" applyFont="1" applyFill="1" applyBorder="1" applyAlignment="1" applyProtection="1">
      <alignment horizontal="center" wrapText="1"/>
    </xf>
    <xf numFmtId="0" fontId="6" fillId="0" borderId="0" xfId="0" applyFont="1" applyFill="1" applyBorder="1" applyAlignment="1" applyProtection="1">
      <alignment horizontal="center"/>
      <protection locked="0"/>
    </xf>
    <xf numFmtId="0" fontId="6" fillId="5" borderId="0" xfId="0" applyFont="1" applyFill="1" applyBorder="1" applyAlignment="1" applyProtection="1">
      <alignment horizontal="center"/>
      <protection locked="0"/>
    </xf>
    <xf numFmtId="0" fontId="6" fillId="0" borderId="0" xfId="0" applyFont="1" applyBorder="1" applyAlignment="1" applyProtection="1">
      <alignment horizontal="center"/>
      <protection locked="0"/>
    </xf>
    <xf numFmtId="0" fontId="7" fillId="11" borderId="2" xfId="0" applyFont="1" applyFill="1" applyBorder="1" applyAlignment="1" applyProtection="1">
      <alignment horizontal="center"/>
      <protection locked="0"/>
    </xf>
    <xf numFmtId="0" fontId="1" fillId="4" borderId="2" xfId="0" applyFont="1" applyFill="1" applyBorder="1" applyAlignment="1" applyProtection="1">
      <alignment horizontal="center"/>
      <protection locked="0"/>
    </xf>
    <xf numFmtId="0" fontId="1" fillId="4" borderId="2" xfId="0" applyFont="1" applyFill="1" applyBorder="1" applyProtection="1">
      <protection locked="0"/>
    </xf>
    <xf numFmtId="0" fontId="1" fillId="4" borderId="2" xfId="0" applyFont="1" applyFill="1" applyBorder="1" applyAlignment="1" applyProtection="1">
      <alignment horizontal="left"/>
      <protection locked="0"/>
    </xf>
    <xf numFmtId="0" fontId="1" fillId="13" borderId="2" xfId="0" applyFont="1" applyFill="1" applyBorder="1" applyProtection="1">
      <protection locked="0"/>
    </xf>
    <xf numFmtId="0" fontId="1" fillId="13" borderId="2" xfId="0" applyFont="1" applyFill="1" applyBorder="1" applyAlignment="1" applyProtection="1">
      <alignment horizontal="center"/>
      <protection locked="0"/>
    </xf>
    <xf numFmtId="0" fontId="1" fillId="13" borderId="2" xfId="0" applyFont="1" applyFill="1" applyBorder="1" applyAlignment="1" applyProtection="1">
      <alignment horizontal="left"/>
      <protection locked="0"/>
    </xf>
    <xf numFmtId="0" fontId="2" fillId="2" borderId="1" xfId="0" applyFont="1" applyFill="1" applyBorder="1" applyAlignment="1" applyProtection="1">
      <alignment horizontal="center"/>
      <protection locked="0"/>
    </xf>
    <xf numFmtId="0" fontId="0" fillId="0" borderId="5" xfId="0" applyBorder="1" applyAlignment="1">
      <alignment horizontal="center"/>
    </xf>
    <xf numFmtId="0" fontId="2" fillId="11" borderId="1" xfId="0" applyFont="1" applyFill="1" applyBorder="1" applyAlignment="1" applyProtection="1">
      <protection locked="0"/>
    </xf>
    <xf numFmtId="0" fontId="0" fillId="0" borderId="5" xfId="0" applyBorder="1"/>
    <xf numFmtId="0" fontId="10" fillId="0" borderId="0" xfId="0" applyFont="1" applyAlignment="1" applyProtection="1">
      <alignment horizontal="center"/>
      <protection locked="0"/>
    </xf>
    <xf numFmtId="0" fontId="10" fillId="0" borderId="0" xfId="0" applyFont="1" applyAlignment="1" applyProtection="1">
      <protection locked="0"/>
    </xf>
    <xf numFmtId="2" fontId="2" fillId="2" borderId="1" xfId="0" applyNumberFormat="1" applyFont="1" applyFill="1" applyBorder="1" applyAlignment="1" applyProtection="1">
      <alignment horizontal="center"/>
      <protection locked="0"/>
    </xf>
    <xf numFmtId="0" fontId="15" fillId="2" borderId="11" xfId="0" applyFont="1" applyFill="1" applyBorder="1" applyAlignment="1" applyProtection="1">
      <alignment horizontal="center"/>
      <protection locked="0"/>
    </xf>
    <xf numFmtId="0" fontId="0" fillId="2" borderId="12" xfId="0" applyFill="1" applyBorder="1" applyAlignment="1">
      <alignment horizontal="center"/>
    </xf>
    <xf numFmtId="0" fontId="10" fillId="2" borderId="3" xfId="0" applyFont="1" applyFill="1" applyBorder="1" applyAlignment="1" applyProtection="1">
      <alignment horizontal="left"/>
      <protection locked="0"/>
    </xf>
    <xf numFmtId="0" fontId="10" fillId="2" borderId="1" xfId="0" applyFont="1" applyFill="1" applyBorder="1" applyAlignment="1" applyProtection="1">
      <alignment horizontal="left"/>
      <protection locked="0"/>
    </xf>
    <xf numFmtId="0" fontId="10" fillId="2" borderId="4" xfId="0" applyFont="1" applyFill="1" applyBorder="1" applyAlignment="1" applyProtection="1">
      <alignment horizontal="left"/>
      <protection locked="0"/>
    </xf>
    <xf numFmtId="0" fontId="10" fillId="2" borderId="5" xfId="0" applyFont="1" applyFill="1" applyBorder="1" applyAlignment="1" applyProtection="1">
      <alignment horizontal="left"/>
      <protection locked="0"/>
    </xf>
  </cellXfs>
  <cellStyles count="2">
    <cellStyle name="Normal" xfId="0" builtinId="0"/>
    <cellStyle name="Style 1" xfId="1"/>
  </cellStyles>
  <dxfs count="0"/>
  <tableStyles count="0" defaultTableStyle="TableStyleMedium9" defaultPivotStyle="PivotStyleLight16"/>
  <colors>
    <mruColors>
      <color rgb="FFCCCC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view3D>
      <c:rotX val="30"/>
      <c:rotY val="0"/>
      <c:rAngAx val="0"/>
      <c:perspective val="30"/>
    </c:view3D>
    <c:floor>
      <c:thickness val="0"/>
    </c:floor>
    <c:sideWall>
      <c:thickness val="0"/>
    </c:sideWall>
    <c:backWall>
      <c:thickness val="0"/>
    </c:backWall>
    <c:plotArea>
      <c:layout>
        <c:manualLayout>
          <c:layoutTarget val="inner"/>
          <c:xMode val="edge"/>
          <c:yMode val="edge"/>
          <c:x val="0.15742793791574294"/>
          <c:y val="0.24000029296910771"/>
          <c:w val="0.53991130820399114"/>
          <c:h val="0.76000092773550765"/>
        </c:manualLayout>
      </c:layout>
      <c:pie3DChart>
        <c:varyColors val="1"/>
        <c:ser>
          <c:idx val="0"/>
          <c:order val="0"/>
          <c:spPr>
            <a:ln>
              <a:solidFill>
                <a:schemeClr val="tx1"/>
              </a:solidFill>
            </a:ln>
          </c:spPr>
          <c:explosion val="30"/>
          <c:dPt>
            <c:idx val="0"/>
            <c:bubble3D val="0"/>
            <c:spPr>
              <a:solidFill>
                <a:srgbClr val="FFFF00"/>
              </a:solidFill>
              <a:ln>
                <a:solidFill>
                  <a:schemeClr val="tx1"/>
                </a:solidFill>
              </a:ln>
            </c:spPr>
          </c:dPt>
          <c:dPt>
            <c:idx val="1"/>
            <c:bubble3D val="0"/>
          </c:dPt>
          <c:dPt>
            <c:idx val="2"/>
            <c:bubble3D val="0"/>
          </c:dPt>
          <c:dPt>
            <c:idx val="3"/>
            <c:bubble3D val="0"/>
          </c:dPt>
          <c:dPt>
            <c:idx val="4"/>
            <c:bubble3D val="0"/>
          </c:dPt>
          <c:dPt>
            <c:idx val="5"/>
            <c:bubble3D val="0"/>
          </c:dPt>
          <c:dPt>
            <c:idx val="6"/>
            <c:bubble3D val="0"/>
          </c:dPt>
          <c:dLbls>
            <c:dLbl>
              <c:idx val="0"/>
              <c:layout>
                <c:manualLayout>
                  <c:x val="-3.6849536665059725E-2"/>
                  <c:y val="-1.2997628308509628E-2"/>
                </c:manualLayout>
              </c:layout>
              <c:dLblPos val="bestFit"/>
              <c:showLegendKey val="0"/>
              <c:showVal val="0"/>
              <c:showCatName val="1"/>
              <c:showSerName val="0"/>
              <c:showPercent val="1"/>
              <c:showBubbleSize val="0"/>
            </c:dLbl>
            <c:dLbl>
              <c:idx val="1"/>
              <c:layout>
                <c:manualLayout>
                  <c:x val="-1.074501401610513E-2"/>
                  <c:y val="-6.0673560383265344E-2"/>
                </c:manualLayout>
              </c:layout>
              <c:showLegendKey val="0"/>
              <c:showVal val="0"/>
              <c:showCatName val="1"/>
              <c:showSerName val="0"/>
              <c:showPercent val="1"/>
              <c:showBubbleSize val="0"/>
            </c:dLbl>
            <c:dLbl>
              <c:idx val="2"/>
              <c:layout>
                <c:manualLayout>
                  <c:x val="-3.5809095291659972E-3"/>
                  <c:y val="2.9774278215223098E-2"/>
                </c:manualLayout>
              </c:layout>
              <c:showLegendKey val="0"/>
              <c:showVal val="0"/>
              <c:showCatName val="1"/>
              <c:showSerName val="0"/>
              <c:showPercent val="1"/>
              <c:showBubbleSize val="0"/>
            </c:dLbl>
            <c:dLbl>
              <c:idx val="3"/>
              <c:layout>
                <c:manualLayout>
                  <c:x val="1.0427839377220704E-2"/>
                  <c:y val="-9.0521455902349557E-3"/>
                </c:manualLayout>
              </c:layout>
              <c:dLblPos val="bestFit"/>
              <c:showLegendKey val="0"/>
              <c:showVal val="0"/>
              <c:showCatName val="1"/>
              <c:showSerName val="0"/>
              <c:showPercent val="1"/>
              <c:showBubbleSize val="0"/>
            </c:dLbl>
            <c:dLbl>
              <c:idx val="4"/>
              <c:layout>
                <c:manualLayout>
                  <c:x val="3.025907475851233E-3"/>
                  <c:y val="2.8061600733643235E-2"/>
                </c:manualLayout>
              </c:layout>
              <c:dLblPos val="bestFit"/>
              <c:showLegendKey val="0"/>
              <c:showVal val="0"/>
              <c:showCatName val="1"/>
              <c:showSerName val="0"/>
              <c:showPercent val="1"/>
              <c:showBubbleSize val="0"/>
            </c:dLbl>
            <c:dLbl>
              <c:idx val="6"/>
              <c:layout>
                <c:manualLayout>
                  <c:x val="2.9834913492956236E-2"/>
                  <c:y val="-4.3888309142080133E-2"/>
                </c:manualLayout>
              </c:layout>
              <c:showLegendKey val="0"/>
              <c:showVal val="0"/>
              <c:showCatName val="1"/>
              <c:showSerName val="0"/>
              <c:showPercent val="1"/>
              <c:showBubbleSize val="0"/>
            </c:dLbl>
            <c:spPr>
              <a:noFill/>
              <a:ln w="25400">
                <a:noFill/>
              </a:ln>
            </c:spPr>
            <c:txPr>
              <a:bodyPr/>
              <a:lstStyle/>
              <a:p>
                <a:pPr>
                  <a:defRPr lang="en-US" sz="1200" b="1"/>
                </a:pPr>
                <a:endParaRPr lang="en-US"/>
              </a:p>
            </c:txPr>
            <c:showLegendKey val="0"/>
            <c:showVal val="0"/>
            <c:showCatName val="1"/>
            <c:showSerName val="0"/>
            <c:showPercent val="1"/>
            <c:showBubbleSize val="0"/>
            <c:showLeaderLines val="1"/>
          </c:dLbls>
          <c:cat>
            <c:strRef>
              <c:f>'Results summary'!$N$16:$N$22</c:f>
              <c:strCache>
                <c:ptCount val="7"/>
                <c:pt idx="0">
                  <c:v>A</c:v>
                </c:pt>
                <c:pt idx="1">
                  <c:v>B+</c:v>
                </c:pt>
                <c:pt idx="2">
                  <c:v>B</c:v>
                </c:pt>
                <c:pt idx="3">
                  <c:v>C+</c:v>
                </c:pt>
                <c:pt idx="4">
                  <c:v>C</c:v>
                </c:pt>
                <c:pt idx="5">
                  <c:v>D+</c:v>
                </c:pt>
                <c:pt idx="6">
                  <c:v>F</c:v>
                </c:pt>
              </c:strCache>
            </c:strRef>
          </c:cat>
          <c:val>
            <c:numRef>
              <c:f>'Results summary'!$O$16:$O$22</c:f>
              <c:numCache>
                <c:formatCode>General</c:formatCode>
                <c:ptCount val="7"/>
                <c:pt idx="0">
                  <c:v>12</c:v>
                </c:pt>
                <c:pt idx="1">
                  <c:v>7</c:v>
                </c:pt>
                <c:pt idx="2">
                  <c:v>5</c:v>
                </c:pt>
                <c:pt idx="3">
                  <c:v>9</c:v>
                </c:pt>
                <c:pt idx="4">
                  <c:v>3</c:v>
                </c:pt>
                <c:pt idx="5">
                  <c:v>10</c:v>
                </c:pt>
                <c:pt idx="6">
                  <c:v>6</c:v>
                </c:pt>
              </c:numCache>
            </c:numRef>
          </c:val>
        </c:ser>
        <c:dLbls>
          <c:showLegendKey val="0"/>
          <c:showVal val="0"/>
          <c:showCatName val="0"/>
          <c:showSerName val="0"/>
          <c:showPercent val="0"/>
          <c:showBubbleSize val="0"/>
          <c:showLeaderLines val="1"/>
        </c:dLbls>
      </c:pie3DChart>
      <c:spPr>
        <a:noFill/>
        <a:ln w="25400">
          <a:noFill/>
        </a:ln>
      </c:spPr>
    </c:plotArea>
    <c:legend>
      <c:legendPos val="r"/>
      <c:layout>
        <c:manualLayout>
          <c:xMode val="edge"/>
          <c:yMode val="edge"/>
          <c:x val="0.87472294534611739"/>
          <c:y val="9.2500015811276606E-2"/>
          <c:w val="6.0975663756316134E-2"/>
          <c:h val="0.82000088543148963"/>
        </c:manualLayout>
      </c:layout>
      <c:overlay val="0"/>
      <c:spPr>
        <a:solidFill>
          <a:schemeClr val="lt1"/>
        </a:solidFill>
        <a:ln w="25400" cap="flat" cmpd="sng" algn="ctr">
          <a:solidFill>
            <a:schemeClr val="accent6"/>
          </a:solidFill>
          <a:prstDash val="solid"/>
        </a:ln>
        <a:effectLst/>
      </c:spPr>
      <c:txPr>
        <a:bodyPr/>
        <a:lstStyle/>
        <a:p>
          <a:pPr>
            <a:defRPr lang="en-US">
              <a:solidFill>
                <a:schemeClr val="dk1"/>
              </a:solidFill>
              <a:latin typeface="+mn-lt"/>
              <a:ea typeface="+mn-ea"/>
              <a:cs typeface="+mn-cs"/>
            </a:defRPr>
          </a:pPr>
          <a:endParaRPr lang="en-US"/>
        </a:p>
      </c:txPr>
    </c:legend>
    <c:plotVisOnly val="1"/>
    <c:dispBlanksAs val="zero"/>
    <c:showDLblsOverMax val="0"/>
  </c:chart>
  <c:spPr>
    <a:solidFill>
      <a:schemeClr val="lt1"/>
    </a:solidFill>
    <a:ln w="25400" cap="flat" cmpd="sng" algn="ctr">
      <a:solidFill>
        <a:schemeClr val="accent6"/>
      </a:solidFill>
      <a:prstDash val="solid"/>
    </a:ln>
    <a:effectLst/>
  </c:spPr>
  <c:txPr>
    <a:bodyPr/>
    <a:lstStyle/>
    <a:p>
      <a:pPr>
        <a:defRPr>
          <a:solidFill>
            <a:schemeClr val="dk1"/>
          </a:solidFill>
          <a:latin typeface="+mn-lt"/>
          <a:ea typeface="+mn-ea"/>
          <a:cs typeface="+mn-cs"/>
        </a:defRPr>
      </a:pPr>
      <a:endParaRPr lang="en-US"/>
    </a:p>
  </c:txPr>
  <c:printSettings>
    <c:headerFooter/>
    <c:pageMargins b="0.75000000000000411" l="0.70000000000000062" r="0.70000000000000062" t="0.75000000000000411" header="0.30000000000000032" footer="0.30000000000000032"/>
    <c:pageSetup orientation="portrait"/>
  </c:printSettings>
  <c:userShapes r:id="rId1"/>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5</xdr:col>
      <xdr:colOff>887942</xdr:colOff>
      <xdr:row>69</xdr:row>
      <xdr:rowOff>95250</xdr:rowOff>
    </xdr:from>
    <xdr:to>
      <xdr:col>5</xdr:col>
      <xdr:colOff>887942</xdr:colOff>
      <xdr:row>72</xdr:row>
      <xdr:rowOff>180975</xdr:rowOff>
    </xdr:to>
    <xdr:cxnSp macro="">
      <xdr:nvCxnSpPr>
        <xdr:cNvPr id="3" name="Straight Arrow Connector 2"/>
        <xdr:cNvCxnSpPr/>
      </xdr:nvCxnSpPr>
      <xdr:spPr>
        <a:xfrm>
          <a:off x="3480859" y="13208000"/>
          <a:ext cx="0" cy="657225"/>
        </a:xfrm>
        <a:prstGeom prst="straightConnector1">
          <a:avLst/>
        </a:prstGeom>
        <a:ln w="15875" cmpd="sng">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4</xdr:row>
      <xdr:rowOff>123825</xdr:rowOff>
    </xdr:from>
    <xdr:to>
      <xdr:col>10</xdr:col>
      <xdr:colOff>590550</xdr:colOff>
      <xdr:row>25</xdr:row>
      <xdr:rowOff>9525</xdr:rowOff>
    </xdr:to>
    <xdr:graphicFrame macro="">
      <xdr:nvGraphicFramePr>
        <xdr:cNvPr id="2049"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561</xdr:colOff>
      <xdr:row>26</xdr:row>
      <xdr:rowOff>47626</xdr:rowOff>
    </xdr:from>
    <xdr:to>
      <xdr:col>16</xdr:col>
      <xdr:colOff>466165</xdr:colOff>
      <xdr:row>38</xdr:row>
      <xdr:rowOff>132790</xdr:rowOff>
    </xdr:to>
    <xdr:sp macro="" textlink="">
      <xdr:nvSpPr>
        <xdr:cNvPr id="4" name="TextBox 3"/>
        <xdr:cNvSpPr txBox="1"/>
      </xdr:nvSpPr>
      <xdr:spPr>
        <a:xfrm>
          <a:off x="6948208" y="5067861"/>
          <a:ext cx="3491192" cy="2371164"/>
        </a:xfrm>
        <a:prstGeom prst="rect">
          <a:avLst/>
        </a:prstGeom>
        <a:solidFill>
          <a:srgbClr val="FFFF99"/>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r>
            <a:rPr lang="en-GB" u="sng"/>
            <a:t>Results summary</a:t>
          </a:r>
        </a:p>
        <a:p>
          <a:endParaRPr lang="en-GB"/>
        </a:p>
        <a:p>
          <a:r>
            <a:rPr lang="en-GB"/>
            <a:t>This course</a:t>
          </a:r>
          <a:r>
            <a:rPr lang="en-GB" baseline="0"/>
            <a:t> was quite difficult as it was based on the TOEIC listening exam. Anyone who failed to work hard during the class would be unlikely  to have scored highly on the final exam. </a:t>
          </a:r>
        </a:p>
        <a:p>
          <a:endParaRPr lang="en-GB"/>
        </a:p>
        <a:p>
          <a:r>
            <a:rPr lang="en-GB"/>
            <a:t>There were a few fails, mainly due to students missing important parts of the class</a:t>
          </a:r>
          <a:r>
            <a:rPr lang="en-GB" baseline="0"/>
            <a:t> (which were outlined clearly in the schedule on class 1).</a:t>
          </a:r>
        </a:p>
        <a:p>
          <a:endParaRPr lang="en-GB"/>
        </a:p>
      </xdr:txBody>
    </xdr:sp>
    <xdr:clientData/>
  </xdr:twoCellAnchor>
</xdr:wsDr>
</file>

<file path=xl/drawings/drawing3.xml><?xml version="1.0" encoding="utf-8"?>
<c:userShapes xmlns:c="http://schemas.openxmlformats.org/drawingml/2006/chart">
  <cdr:relSizeAnchor xmlns:cdr="http://schemas.openxmlformats.org/drawingml/2006/chartDrawing">
    <cdr:from>
      <cdr:x>0.21159</cdr:x>
      <cdr:y>0.01528</cdr:y>
    </cdr:from>
    <cdr:to>
      <cdr:x>0.75201</cdr:x>
      <cdr:y>0.18181</cdr:y>
    </cdr:to>
    <cdr:sp macro="" textlink="">
      <cdr:nvSpPr>
        <cdr:cNvPr id="2" name="TextBox 1"/>
        <cdr:cNvSpPr txBox="1"/>
      </cdr:nvSpPr>
      <cdr:spPr>
        <a:xfrm xmlns:a="http://schemas.openxmlformats.org/drawingml/2006/main">
          <a:off x="1378759" y="57161"/>
          <a:ext cx="3664756" cy="61350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algn="ctr" rtl="0">
            <a:lnSpc>
              <a:spcPts val="1400"/>
            </a:lnSpc>
            <a:defRPr sz="1000"/>
          </a:pPr>
          <a:r>
            <a:rPr lang="en-US" sz="1600" b="1" i="0" u="sng" strike="noStrike" baseline="0">
              <a:solidFill>
                <a:srgbClr val="000000"/>
              </a:solidFill>
              <a:latin typeface="Calibri"/>
              <a:cs typeface="Calibri"/>
            </a:rPr>
            <a:t>EN4201 (2013) Class results</a:t>
          </a:r>
        </a:p>
        <a:p xmlns:a="http://schemas.openxmlformats.org/drawingml/2006/main">
          <a:pPr algn="ctr" rtl="0">
            <a:lnSpc>
              <a:spcPts val="1400"/>
            </a:lnSpc>
            <a:defRPr sz="1000"/>
          </a:pPr>
          <a:endParaRPr lang="en-US" sz="1600" b="1" i="0" u="sng" strike="noStrike" baseline="0">
            <a:solidFill>
              <a:srgbClr val="000000"/>
            </a:solidFill>
            <a:latin typeface="Calibri"/>
            <a:cs typeface="Calibri"/>
          </a:endParaRPr>
        </a:p>
        <a:p xmlns:a="http://schemas.openxmlformats.org/drawingml/2006/main">
          <a:pPr algn="ctr" rtl="0">
            <a:lnSpc>
              <a:spcPts val="1300"/>
            </a:lnSpc>
            <a:defRPr sz="1000"/>
          </a:pPr>
          <a:r>
            <a:rPr lang="en-US" sz="1600" b="0" i="0" u="none" strike="noStrike" baseline="0">
              <a:solidFill>
                <a:srgbClr val="000000"/>
              </a:solidFill>
              <a:latin typeface="Calibri"/>
              <a:cs typeface="Calibri"/>
            </a:rPr>
            <a:t>-a graphical representation</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I69"/>
  <sheetViews>
    <sheetView tabSelected="1" topLeftCell="D1" zoomScale="90" zoomScaleNormal="90" workbookViewId="0">
      <pane xSplit="4" topLeftCell="H1" activePane="topRight" state="frozen"/>
      <selection activeCell="D43" sqref="D43"/>
      <selection pane="topRight" activeCell="V3" sqref="V3"/>
    </sheetView>
  </sheetViews>
  <sheetFormatPr defaultRowHeight="15" x14ac:dyDescent="0.25"/>
  <cols>
    <col min="1" max="2" width="9.140625" style="1"/>
    <col min="3" max="3" width="8.140625" style="37" bestFit="1" customWidth="1"/>
    <col min="4" max="4" width="9.5703125" style="3" bestFit="1" customWidth="1"/>
    <col min="5" max="5" width="5.42578125" style="3" bestFit="1" customWidth="1"/>
    <col min="6" max="6" width="16.5703125" style="1" bestFit="1" customWidth="1"/>
    <col min="7" max="7" width="24.140625" style="1" bestFit="1" customWidth="1"/>
    <col min="8" max="15" width="3.5703125" style="1" customWidth="1"/>
    <col min="16" max="16" width="6" style="1" bestFit="1" customWidth="1"/>
    <col min="17" max="17" width="5" style="1" bestFit="1" customWidth="1"/>
    <col min="18" max="18" width="3.140625" style="1" customWidth="1"/>
    <col min="19" max="20" width="7.140625" style="3" customWidth="1"/>
    <col min="21" max="21" width="1.5703125" customWidth="1"/>
    <col min="22" max="22" width="16.140625" bestFit="1" customWidth="1"/>
    <col min="23" max="23" width="3" customWidth="1"/>
    <col min="24" max="25" width="8.7109375" style="1" customWidth="1"/>
    <col min="26" max="26" width="3.42578125" style="1" customWidth="1"/>
    <col min="27" max="27" width="11.42578125" style="1" bestFit="1" customWidth="1"/>
    <col min="28" max="28" width="7" style="1" bestFit="1" customWidth="1"/>
    <col min="29" max="29" width="3.140625" style="1" customWidth="1"/>
    <col min="30" max="30" width="7.85546875" style="1" bestFit="1" customWidth="1"/>
    <col min="31" max="31" width="18.28515625" style="1" customWidth="1"/>
    <col min="32" max="32" width="34" style="1" customWidth="1"/>
    <col min="33" max="33" width="17.5703125" style="1" customWidth="1"/>
    <col min="34" max="40" width="9.140625" style="1"/>
    <col min="41" max="41" width="6.85546875" style="1" customWidth="1"/>
    <col min="42" max="16384" width="9.140625" style="1"/>
  </cols>
  <sheetData>
    <row r="2" spans="1:29" ht="18.75" x14ac:dyDescent="0.3">
      <c r="A2" s="27" t="s">
        <v>0</v>
      </c>
      <c r="B2" s="27"/>
      <c r="C2" s="39" t="s">
        <v>1</v>
      </c>
      <c r="D2" s="28" t="s">
        <v>2</v>
      </c>
      <c r="E2" s="28" t="s">
        <v>3</v>
      </c>
      <c r="F2" s="28" t="s">
        <v>4</v>
      </c>
      <c r="G2" s="29" t="s">
        <v>5</v>
      </c>
      <c r="H2" s="54" t="s">
        <v>6</v>
      </c>
      <c r="I2" s="21"/>
      <c r="J2" s="21"/>
      <c r="K2" s="21"/>
      <c r="L2" s="21"/>
      <c r="M2" s="21"/>
      <c r="N2" s="21"/>
      <c r="O2" s="21"/>
      <c r="P2" s="21"/>
      <c r="Q2" s="22"/>
      <c r="S2" s="72" t="s">
        <v>38</v>
      </c>
      <c r="T2" s="67"/>
      <c r="V2" s="53" t="s">
        <v>36</v>
      </c>
      <c r="X2" s="66" t="s">
        <v>7</v>
      </c>
      <c r="Y2" s="67"/>
      <c r="Z2" s="5"/>
      <c r="AA2" s="68" t="s">
        <v>8</v>
      </c>
      <c r="AB2" s="69"/>
    </row>
    <row r="3" spans="1:29" ht="23.25" x14ac:dyDescent="0.5">
      <c r="A3" s="30"/>
      <c r="B3" s="30"/>
      <c r="C3" s="31"/>
      <c r="D3" s="31"/>
      <c r="E3" s="31"/>
      <c r="F3" s="32"/>
      <c r="G3" s="33"/>
      <c r="H3" s="26" t="s">
        <v>9</v>
      </c>
      <c r="I3" s="6" t="s">
        <v>10</v>
      </c>
      <c r="J3" s="6" t="s">
        <v>11</v>
      </c>
      <c r="K3" s="6" t="s">
        <v>12</v>
      </c>
      <c r="L3" s="6" t="s">
        <v>13</v>
      </c>
      <c r="M3" s="6" t="s">
        <v>14</v>
      </c>
      <c r="N3" s="6" t="s">
        <v>28</v>
      </c>
      <c r="O3" s="6" t="s">
        <v>29</v>
      </c>
      <c r="P3" s="7" t="s">
        <v>30</v>
      </c>
      <c r="Q3" s="45" t="s">
        <v>31</v>
      </c>
      <c r="R3" s="8"/>
      <c r="S3" s="46" t="s">
        <v>40</v>
      </c>
      <c r="T3" s="46" t="s">
        <v>41</v>
      </c>
      <c r="V3" s="46" t="s">
        <v>170</v>
      </c>
      <c r="X3" s="4" t="s">
        <v>39</v>
      </c>
      <c r="Y3" s="9" t="s">
        <v>15</v>
      </c>
      <c r="Z3" s="10"/>
      <c r="AA3" s="59" t="s">
        <v>8</v>
      </c>
      <c r="AB3" s="59" t="s">
        <v>16</v>
      </c>
    </row>
    <row r="4" spans="1:29" x14ac:dyDescent="0.25">
      <c r="C4" s="3"/>
      <c r="P4" s="3" t="s">
        <v>42</v>
      </c>
      <c r="Q4" s="3" t="s">
        <v>17</v>
      </c>
      <c r="S4" s="3" t="s">
        <v>17</v>
      </c>
      <c r="T4" s="3" t="s">
        <v>17</v>
      </c>
      <c r="V4" s="25" t="s">
        <v>37</v>
      </c>
      <c r="X4" s="3" t="s">
        <v>35</v>
      </c>
      <c r="Y4" s="3" t="s">
        <v>43</v>
      </c>
      <c r="AA4" s="3" t="s">
        <v>18</v>
      </c>
    </row>
    <row r="5" spans="1:29" ht="15" customHeight="1" x14ac:dyDescent="0.25">
      <c r="A5" s="11"/>
      <c r="B5" s="11"/>
      <c r="C5" s="38"/>
      <c r="D5" s="60">
        <v>1</v>
      </c>
      <c r="E5" s="60"/>
      <c r="F5" s="61" t="s">
        <v>44</v>
      </c>
      <c r="G5" s="62" t="s">
        <v>45</v>
      </c>
      <c r="H5" s="2">
        <v>1</v>
      </c>
      <c r="I5" s="2">
        <v>1</v>
      </c>
      <c r="J5" s="2">
        <v>1</v>
      </c>
      <c r="K5" s="19">
        <v>1</v>
      </c>
      <c r="L5" s="19">
        <v>1</v>
      </c>
      <c r="M5" s="19">
        <v>1</v>
      </c>
      <c r="N5" s="2">
        <v>1</v>
      </c>
      <c r="O5" s="2">
        <v>1</v>
      </c>
      <c r="P5" s="13">
        <f t="shared" ref="P5:P65" si="0">SUM(H5:O5)</f>
        <v>8</v>
      </c>
      <c r="Q5" s="14">
        <f>P5/8*10</f>
        <v>10</v>
      </c>
      <c r="R5" s="15"/>
      <c r="S5" s="55">
        <v>9.5</v>
      </c>
      <c r="T5" s="55">
        <v>8</v>
      </c>
      <c r="V5" s="49">
        <v>16</v>
      </c>
      <c r="W5" s="16"/>
      <c r="X5" s="17">
        <v>31</v>
      </c>
      <c r="Y5" s="14">
        <v>31</v>
      </c>
      <c r="Z5" s="18"/>
      <c r="AA5" s="34">
        <f t="shared" ref="AA5:AA36" si="1">Q5+S5+T5+V5+Y5</f>
        <v>74.5</v>
      </c>
      <c r="AB5" s="24" t="str">
        <f t="shared" ref="AB5:AB36" si="2">IF(AA5&gt;=79.5,"A",IF(AA5&gt;=74.5,"B+",IF(AA5&gt;=69.5,"B",IF(AA5&gt;=64.5,"C+",IF(AA5&gt;=59.5,"C",IF(AA5&gt;=54.5,"D+",IF(AA5&gt;=44.5,"D",IF(AA5&lt;44.5,"FAIL"))))))))</f>
        <v>B+</v>
      </c>
      <c r="AC5" s="20"/>
    </row>
    <row r="6" spans="1:29" ht="15" customHeight="1" x14ac:dyDescent="0.25">
      <c r="A6" s="11"/>
      <c r="B6" s="11"/>
      <c r="C6" s="38"/>
      <c r="D6" s="60">
        <v>1</v>
      </c>
      <c r="E6" s="60"/>
      <c r="F6" s="61" t="s">
        <v>46</v>
      </c>
      <c r="G6" s="62" t="s">
        <v>47</v>
      </c>
      <c r="H6" s="2">
        <v>1</v>
      </c>
      <c r="I6" s="2">
        <v>1</v>
      </c>
      <c r="J6" s="2">
        <v>1</v>
      </c>
      <c r="K6" s="19">
        <v>1</v>
      </c>
      <c r="L6" s="19">
        <v>1</v>
      </c>
      <c r="M6" s="19">
        <v>1</v>
      </c>
      <c r="N6" s="2">
        <v>1</v>
      </c>
      <c r="O6" s="2">
        <v>1</v>
      </c>
      <c r="P6" s="13">
        <f t="shared" si="0"/>
        <v>8</v>
      </c>
      <c r="Q6" s="14">
        <f t="shared" ref="Q6:Q65" si="3">P6/8*10</f>
        <v>10</v>
      </c>
      <c r="R6" s="15"/>
      <c r="S6" s="55">
        <v>9.5</v>
      </c>
      <c r="T6" s="55">
        <v>8</v>
      </c>
      <c r="V6" s="49">
        <v>16</v>
      </c>
      <c r="W6" s="16"/>
      <c r="X6" s="17">
        <v>38</v>
      </c>
      <c r="Y6" s="14">
        <v>38</v>
      </c>
      <c r="Z6" s="18"/>
      <c r="AA6" s="34">
        <f t="shared" si="1"/>
        <v>81.5</v>
      </c>
      <c r="AB6" s="24" t="str">
        <f t="shared" si="2"/>
        <v>A</v>
      </c>
    </row>
    <row r="7" spans="1:29" ht="15" customHeight="1" x14ac:dyDescent="0.25">
      <c r="A7" s="11"/>
      <c r="B7" s="11"/>
      <c r="C7" s="38"/>
      <c r="D7" s="60">
        <v>1</v>
      </c>
      <c r="E7" s="60"/>
      <c r="F7" s="61" t="s">
        <v>48</v>
      </c>
      <c r="G7" s="62" t="s">
        <v>49</v>
      </c>
      <c r="H7" s="2">
        <v>1</v>
      </c>
      <c r="I7" s="2">
        <v>1</v>
      </c>
      <c r="J7" s="2">
        <v>1</v>
      </c>
      <c r="K7" s="19">
        <v>1</v>
      </c>
      <c r="L7" s="19">
        <v>1</v>
      </c>
      <c r="M7" s="19">
        <v>1</v>
      </c>
      <c r="N7" s="2">
        <v>1</v>
      </c>
      <c r="O7" s="2">
        <v>1</v>
      </c>
      <c r="P7" s="13">
        <f t="shared" si="0"/>
        <v>8</v>
      </c>
      <c r="Q7" s="14">
        <f t="shared" si="3"/>
        <v>10</v>
      </c>
      <c r="R7" s="15"/>
      <c r="S7" s="55">
        <v>9.5</v>
      </c>
      <c r="T7" s="55">
        <v>8</v>
      </c>
      <c r="V7" s="49">
        <v>16</v>
      </c>
      <c r="W7" s="16"/>
      <c r="X7" s="17">
        <v>34</v>
      </c>
      <c r="Y7" s="14">
        <v>34</v>
      </c>
      <c r="Z7" s="18"/>
      <c r="AA7" s="34">
        <f t="shared" si="1"/>
        <v>77.5</v>
      </c>
      <c r="AB7" s="24" t="str">
        <f t="shared" si="2"/>
        <v>B+</v>
      </c>
    </row>
    <row r="8" spans="1:29" ht="15" customHeight="1" x14ac:dyDescent="0.25">
      <c r="A8" s="11"/>
      <c r="B8" s="11"/>
      <c r="C8" s="38"/>
      <c r="D8" s="60">
        <v>1</v>
      </c>
      <c r="E8" s="60"/>
      <c r="F8" s="61" t="s">
        <v>50</v>
      </c>
      <c r="G8" s="62" t="s">
        <v>51</v>
      </c>
      <c r="H8" s="2">
        <v>1</v>
      </c>
      <c r="I8" s="2">
        <v>1</v>
      </c>
      <c r="J8" s="2">
        <v>1</v>
      </c>
      <c r="K8" s="19">
        <v>1</v>
      </c>
      <c r="L8" s="19">
        <v>1</v>
      </c>
      <c r="M8" s="19">
        <v>1</v>
      </c>
      <c r="N8" s="2">
        <v>1</v>
      </c>
      <c r="O8" s="2">
        <v>1</v>
      </c>
      <c r="P8" s="13">
        <f t="shared" si="0"/>
        <v>8</v>
      </c>
      <c r="Q8" s="14">
        <f t="shared" si="3"/>
        <v>10</v>
      </c>
      <c r="R8" s="15"/>
      <c r="S8" s="55">
        <v>9.5</v>
      </c>
      <c r="T8" s="55">
        <v>8</v>
      </c>
      <c r="V8" s="49">
        <v>16</v>
      </c>
      <c r="W8" s="16"/>
      <c r="X8" s="17">
        <v>43</v>
      </c>
      <c r="Y8" s="14">
        <v>43</v>
      </c>
      <c r="Z8" s="18"/>
      <c r="AA8" s="34">
        <f t="shared" si="1"/>
        <v>86.5</v>
      </c>
      <c r="AB8" s="24" t="str">
        <f t="shared" si="2"/>
        <v>A</v>
      </c>
      <c r="AC8" s="20"/>
    </row>
    <row r="9" spans="1:29" ht="15" customHeight="1" x14ac:dyDescent="0.25">
      <c r="A9" s="12"/>
      <c r="B9" s="12"/>
      <c r="C9" s="38"/>
      <c r="D9" s="60">
        <v>1</v>
      </c>
      <c r="E9" s="60"/>
      <c r="F9" s="61" t="s">
        <v>52</v>
      </c>
      <c r="G9" s="62" t="s">
        <v>53</v>
      </c>
      <c r="H9" s="2">
        <v>1</v>
      </c>
      <c r="I9" s="2">
        <v>1</v>
      </c>
      <c r="J9" s="2">
        <v>1</v>
      </c>
      <c r="K9" s="19">
        <v>1</v>
      </c>
      <c r="L9" s="19">
        <v>0</v>
      </c>
      <c r="M9" s="19">
        <v>1</v>
      </c>
      <c r="N9" s="2">
        <v>1</v>
      </c>
      <c r="O9" s="2">
        <v>1</v>
      </c>
      <c r="P9" s="13">
        <f t="shared" si="0"/>
        <v>7</v>
      </c>
      <c r="Q9" s="14">
        <f t="shared" si="3"/>
        <v>8.75</v>
      </c>
      <c r="R9" s="15"/>
      <c r="S9" s="55">
        <v>9.5</v>
      </c>
      <c r="T9" s="55">
        <v>8</v>
      </c>
      <c r="V9" s="49">
        <v>16</v>
      </c>
      <c r="W9" s="16"/>
      <c r="X9" s="17">
        <v>27</v>
      </c>
      <c r="Y9" s="14">
        <v>27</v>
      </c>
      <c r="Z9" s="18"/>
      <c r="AA9" s="34">
        <f t="shared" si="1"/>
        <v>69.25</v>
      </c>
      <c r="AB9" s="24" t="str">
        <f t="shared" si="2"/>
        <v>C+</v>
      </c>
      <c r="AC9" s="20"/>
    </row>
    <row r="10" spans="1:29" ht="15" customHeight="1" x14ac:dyDescent="0.25">
      <c r="A10" s="12"/>
      <c r="B10" s="12"/>
      <c r="C10" s="38"/>
      <c r="D10" s="50">
        <v>2</v>
      </c>
      <c r="E10" s="50"/>
      <c r="F10" s="51" t="s">
        <v>54</v>
      </c>
      <c r="G10" s="52" t="s">
        <v>55</v>
      </c>
      <c r="H10" s="2">
        <v>1</v>
      </c>
      <c r="I10" s="2">
        <v>1</v>
      </c>
      <c r="J10" s="2">
        <v>1</v>
      </c>
      <c r="K10" s="19">
        <v>1</v>
      </c>
      <c r="L10" s="19">
        <v>1</v>
      </c>
      <c r="M10" s="19">
        <v>1</v>
      </c>
      <c r="N10" s="2">
        <v>1</v>
      </c>
      <c r="O10" s="2">
        <v>1</v>
      </c>
      <c r="P10" s="13">
        <f t="shared" si="0"/>
        <v>8</v>
      </c>
      <c r="Q10" s="14">
        <f t="shared" si="3"/>
        <v>10</v>
      </c>
      <c r="R10" s="15"/>
      <c r="S10" s="55">
        <v>10</v>
      </c>
      <c r="T10" s="55">
        <v>9</v>
      </c>
      <c r="V10" s="49">
        <v>12.5</v>
      </c>
      <c r="W10" s="16"/>
      <c r="X10" s="17">
        <v>27</v>
      </c>
      <c r="Y10" s="14">
        <v>27</v>
      </c>
      <c r="Z10" s="18"/>
      <c r="AA10" s="34">
        <f t="shared" si="1"/>
        <v>68.5</v>
      </c>
      <c r="AB10" s="24" t="str">
        <f t="shared" si="2"/>
        <v>C+</v>
      </c>
    </row>
    <row r="11" spans="1:29" ht="15" customHeight="1" x14ac:dyDescent="0.25">
      <c r="A11" s="11"/>
      <c r="B11" s="11"/>
      <c r="C11" s="38"/>
      <c r="D11" s="50">
        <v>2</v>
      </c>
      <c r="E11" s="50"/>
      <c r="F11" s="51" t="s">
        <v>56</v>
      </c>
      <c r="G11" s="52" t="s">
        <v>57</v>
      </c>
      <c r="H11" s="2">
        <v>1</v>
      </c>
      <c r="I11" s="2">
        <v>0</v>
      </c>
      <c r="J11" s="2">
        <v>0</v>
      </c>
      <c r="K11" s="19">
        <v>0</v>
      </c>
      <c r="L11" s="19">
        <v>0</v>
      </c>
      <c r="M11" s="19">
        <v>1</v>
      </c>
      <c r="N11" s="2">
        <v>1</v>
      </c>
      <c r="O11" s="2">
        <v>1</v>
      </c>
      <c r="P11" s="13">
        <f t="shared" si="0"/>
        <v>4</v>
      </c>
      <c r="Q11" s="14">
        <f t="shared" si="3"/>
        <v>5</v>
      </c>
      <c r="R11" s="15"/>
      <c r="S11" s="55">
        <v>10</v>
      </c>
      <c r="T11" s="55">
        <v>9</v>
      </c>
      <c r="V11" s="49">
        <v>12.5</v>
      </c>
      <c r="W11" s="16"/>
      <c r="X11" s="17">
        <v>48</v>
      </c>
      <c r="Y11" s="14">
        <v>48</v>
      </c>
      <c r="Z11" s="18"/>
      <c r="AA11" s="34">
        <f t="shared" si="1"/>
        <v>84.5</v>
      </c>
      <c r="AB11" s="24" t="str">
        <f t="shared" si="2"/>
        <v>A</v>
      </c>
    </row>
    <row r="12" spans="1:29" ht="15" customHeight="1" x14ac:dyDescent="0.25">
      <c r="A12" s="11"/>
      <c r="B12" s="11"/>
      <c r="C12" s="38"/>
      <c r="D12" s="50">
        <v>2</v>
      </c>
      <c r="E12" s="50"/>
      <c r="F12" s="51" t="s">
        <v>58</v>
      </c>
      <c r="G12" s="52" t="s">
        <v>59</v>
      </c>
      <c r="H12" s="2">
        <v>1</v>
      </c>
      <c r="I12" s="2">
        <v>1</v>
      </c>
      <c r="J12" s="2">
        <v>1</v>
      </c>
      <c r="K12" s="19">
        <v>1</v>
      </c>
      <c r="L12" s="19">
        <v>1</v>
      </c>
      <c r="M12" s="19">
        <v>1</v>
      </c>
      <c r="N12" s="2">
        <v>1</v>
      </c>
      <c r="O12" s="2">
        <v>1</v>
      </c>
      <c r="P12" s="13">
        <f t="shared" si="0"/>
        <v>8</v>
      </c>
      <c r="Q12" s="14">
        <f t="shared" si="3"/>
        <v>10</v>
      </c>
      <c r="R12" s="15"/>
      <c r="S12" s="55">
        <v>10</v>
      </c>
      <c r="T12" s="55">
        <v>9</v>
      </c>
      <c r="V12" s="49">
        <v>12.5</v>
      </c>
      <c r="W12" s="16"/>
      <c r="X12" s="17">
        <v>34</v>
      </c>
      <c r="Y12" s="14">
        <v>34</v>
      </c>
      <c r="Z12" s="18"/>
      <c r="AA12" s="34">
        <f t="shared" si="1"/>
        <v>75.5</v>
      </c>
      <c r="AB12" s="24" t="str">
        <f t="shared" si="2"/>
        <v>B+</v>
      </c>
    </row>
    <row r="13" spans="1:29" ht="15" customHeight="1" x14ac:dyDescent="0.25">
      <c r="A13" s="12"/>
      <c r="B13" s="12"/>
      <c r="C13" s="38"/>
      <c r="D13" s="50">
        <v>2</v>
      </c>
      <c r="E13" s="50"/>
      <c r="F13" s="51" t="s">
        <v>60</v>
      </c>
      <c r="G13" s="52" t="s">
        <v>61</v>
      </c>
      <c r="H13" s="2">
        <v>1</v>
      </c>
      <c r="I13" s="2">
        <v>0</v>
      </c>
      <c r="J13" s="2">
        <v>1</v>
      </c>
      <c r="K13" s="19">
        <v>1</v>
      </c>
      <c r="L13" s="19">
        <v>1</v>
      </c>
      <c r="M13" s="19">
        <v>1</v>
      </c>
      <c r="N13" s="2">
        <v>1</v>
      </c>
      <c r="O13" s="2">
        <v>1</v>
      </c>
      <c r="P13" s="13">
        <f t="shared" si="0"/>
        <v>7</v>
      </c>
      <c r="Q13" s="14">
        <f t="shared" si="3"/>
        <v>8.75</v>
      </c>
      <c r="R13" s="15"/>
      <c r="S13" s="55">
        <v>10</v>
      </c>
      <c r="T13" s="55">
        <v>9</v>
      </c>
      <c r="V13" s="49">
        <v>12.5</v>
      </c>
      <c r="W13" s="16"/>
      <c r="X13" s="17">
        <v>39</v>
      </c>
      <c r="Y13" s="14">
        <v>39</v>
      </c>
      <c r="Z13" s="18"/>
      <c r="AA13" s="34">
        <f t="shared" si="1"/>
        <v>79.25</v>
      </c>
      <c r="AB13" s="24" t="str">
        <f t="shared" si="2"/>
        <v>B+</v>
      </c>
    </row>
    <row r="14" spans="1:29" ht="15" customHeight="1" x14ac:dyDescent="0.25">
      <c r="A14" s="12"/>
      <c r="B14" s="12"/>
      <c r="C14" s="38"/>
      <c r="D14" s="60">
        <v>3</v>
      </c>
      <c r="E14" s="60"/>
      <c r="F14" s="61" t="s">
        <v>62</v>
      </c>
      <c r="G14" s="62" t="s">
        <v>63</v>
      </c>
      <c r="H14" s="2">
        <v>1</v>
      </c>
      <c r="I14" s="2">
        <v>1</v>
      </c>
      <c r="J14" s="2">
        <v>1</v>
      </c>
      <c r="K14" s="19">
        <v>1</v>
      </c>
      <c r="L14" s="19">
        <v>1</v>
      </c>
      <c r="M14" s="19">
        <v>1</v>
      </c>
      <c r="N14" s="2">
        <v>1</v>
      </c>
      <c r="O14" s="2">
        <v>1</v>
      </c>
      <c r="P14" s="13">
        <f t="shared" si="0"/>
        <v>8</v>
      </c>
      <c r="Q14" s="14">
        <f t="shared" si="3"/>
        <v>10</v>
      </c>
      <c r="R14" s="15"/>
      <c r="S14" s="55">
        <v>10</v>
      </c>
      <c r="T14" s="55">
        <v>10</v>
      </c>
      <c r="V14" s="49">
        <v>16</v>
      </c>
      <c r="W14" s="16"/>
      <c r="X14" s="17">
        <v>19</v>
      </c>
      <c r="Y14" s="14">
        <v>19</v>
      </c>
      <c r="Z14" s="18"/>
      <c r="AA14" s="34">
        <f t="shared" si="1"/>
        <v>65</v>
      </c>
      <c r="AB14" s="24" t="str">
        <f t="shared" si="2"/>
        <v>C+</v>
      </c>
    </row>
    <row r="15" spans="1:29" ht="15" customHeight="1" x14ac:dyDescent="0.25">
      <c r="A15" s="11"/>
      <c r="B15" s="11"/>
      <c r="C15" s="38"/>
      <c r="D15" s="60">
        <v>3</v>
      </c>
      <c r="E15" s="60"/>
      <c r="F15" s="61" t="s">
        <v>64</v>
      </c>
      <c r="G15" s="62" t="s">
        <v>65</v>
      </c>
      <c r="H15" s="2">
        <v>1</v>
      </c>
      <c r="I15" s="2">
        <v>0</v>
      </c>
      <c r="J15" s="2">
        <v>1</v>
      </c>
      <c r="K15" s="19">
        <v>1</v>
      </c>
      <c r="L15" s="19">
        <v>1</v>
      </c>
      <c r="M15" s="19">
        <v>1</v>
      </c>
      <c r="N15" s="2">
        <v>1</v>
      </c>
      <c r="O15" s="2">
        <v>1</v>
      </c>
      <c r="P15" s="13">
        <f t="shared" si="0"/>
        <v>7</v>
      </c>
      <c r="Q15" s="14">
        <f t="shared" si="3"/>
        <v>8.75</v>
      </c>
      <c r="R15" s="15"/>
      <c r="S15" s="55">
        <v>10</v>
      </c>
      <c r="T15" s="55">
        <v>10</v>
      </c>
      <c r="V15" s="49">
        <v>16</v>
      </c>
      <c r="W15" s="16"/>
      <c r="X15" s="17">
        <v>48</v>
      </c>
      <c r="Y15" s="14">
        <v>48</v>
      </c>
      <c r="Z15" s="18"/>
      <c r="AA15" s="34">
        <f t="shared" si="1"/>
        <v>92.75</v>
      </c>
      <c r="AB15" s="24" t="str">
        <f t="shared" si="2"/>
        <v>A</v>
      </c>
    </row>
    <row r="16" spans="1:29" ht="15" customHeight="1" x14ac:dyDescent="0.25">
      <c r="A16" s="11"/>
      <c r="B16" s="11"/>
      <c r="C16" s="38"/>
      <c r="D16" s="60">
        <v>3</v>
      </c>
      <c r="E16" s="60"/>
      <c r="F16" s="61" t="s">
        <v>66</v>
      </c>
      <c r="G16" s="62" t="s">
        <v>67</v>
      </c>
      <c r="H16" s="2">
        <v>1</v>
      </c>
      <c r="I16" s="2">
        <v>0</v>
      </c>
      <c r="J16" s="2">
        <v>1</v>
      </c>
      <c r="K16" s="19">
        <v>0</v>
      </c>
      <c r="L16" s="19">
        <v>1</v>
      </c>
      <c r="M16" s="19">
        <v>1</v>
      </c>
      <c r="N16" s="2">
        <v>1</v>
      </c>
      <c r="O16" s="2">
        <v>1</v>
      </c>
      <c r="P16" s="13">
        <f t="shared" si="0"/>
        <v>6</v>
      </c>
      <c r="Q16" s="14">
        <f t="shared" si="3"/>
        <v>7.5</v>
      </c>
      <c r="R16" s="15"/>
      <c r="S16" s="55">
        <v>10</v>
      </c>
      <c r="T16" s="55">
        <v>10</v>
      </c>
      <c r="V16" s="49">
        <v>16</v>
      </c>
      <c r="W16" s="16"/>
      <c r="X16" s="17">
        <v>39</v>
      </c>
      <c r="Y16" s="14">
        <v>39</v>
      </c>
      <c r="Z16" s="18"/>
      <c r="AA16" s="34">
        <f t="shared" si="1"/>
        <v>82.5</v>
      </c>
      <c r="AB16" s="24" t="str">
        <f t="shared" si="2"/>
        <v>A</v>
      </c>
    </row>
    <row r="17" spans="1:28" ht="15" customHeight="1" x14ac:dyDescent="0.25">
      <c r="A17" s="11"/>
      <c r="B17" s="11"/>
      <c r="C17" s="38"/>
      <c r="D17" s="60">
        <v>3</v>
      </c>
      <c r="E17" s="60"/>
      <c r="F17" s="61" t="s">
        <v>68</v>
      </c>
      <c r="G17" s="62" t="s">
        <v>69</v>
      </c>
      <c r="H17" s="2">
        <v>1</v>
      </c>
      <c r="I17" s="2">
        <v>1</v>
      </c>
      <c r="J17" s="2">
        <v>1</v>
      </c>
      <c r="K17" s="19">
        <v>1</v>
      </c>
      <c r="L17" s="19">
        <v>1</v>
      </c>
      <c r="M17" s="19">
        <v>0</v>
      </c>
      <c r="N17" s="2">
        <v>1</v>
      </c>
      <c r="O17" s="2">
        <v>1</v>
      </c>
      <c r="P17" s="13">
        <f t="shared" si="0"/>
        <v>7</v>
      </c>
      <c r="Q17" s="14">
        <f t="shared" si="3"/>
        <v>8.75</v>
      </c>
      <c r="R17" s="15"/>
      <c r="S17" s="55">
        <v>10</v>
      </c>
      <c r="T17" s="55">
        <v>0</v>
      </c>
      <c r="V17" s="49">
        <v>16</v>
      </c>
      <c r="W17" s="16"/>
      <c r="X17" s="17">
        <v>38</v>
      </c>
      <c r="Y17" s="14">
        <v>38</v>
      </c>
      <c r="Z17" s="18"/>
      <c r="AA17" s="34">
        <f t="shared" si="1"/>
        <v>72.75</v>
      </c>
      <c r="AB17" s="24" t="str">
        <f t="shared" si="2"/>
        <v>B</v>
      </c>
    </row>
    <row r="18" spans="1:28" ht="15" customHeight="1" x14ac:dyDescent="0.25">
      <c r="A18" s="12"/>
      <c r="B18" s="12"/>
      <c r="C18" s="38"/>
      <c r="D18" s="50">
        <v>4</v>
      </c>
      <c r="E18" s="50"/>
      <c r="F18" s="51" t="s">
        <v>72</v>
      </c>
      <c r="G18" s="52" t="s">
        <v>73</v>
      </c>
      <c r="H18" s="2">
        <v>1</v>
      </c>
      <c r="I18" s="2">
        <v>1</v>
      </c>
      <c r="J18" s="2">
        <v>0</v>
      </c>
      <c r="K18" s="19">
        <v>0</v>
      </c>
      <c r="L18" s="19">
        <v>0</v>
      </c>
      <c r="M18" s="19">
        <v>1</v>
      </c>
      <c r="N18" s="2">
        <v>1</v>
      </c>
      <c r="O18" s="2">
        <v>1</v>
      </c>
      <c r="P18" s="13">
        <f t="shared" si="0"/>
        <v>5</v>
      </c>
      <c r="Q18" s="14">
        <f t="shared" si="3"/>
        <v>6.25</v>
      </c>
      <c r="R18" s="15"/>
      <c r="S18" s="55">
        <v>7.5</v>
      </c>
      <c r="T18" s="55">
        <v>8</v>
      </c>
      <c r="V18" s="49">
        <v>15</v>
      </c>
      <c r="W18" s="16"/>
      <c r="X18" s="17">
        <v>22</v>
      </c>
      <c r="Y18" s="14">
        <v>22</v>
      </c>
      <c r="Z18" s="18"/>
      <c r="AA18" s="34">
        <f t="shared" si="1"/>
        <v>58.75</v>
      </c>
      <c r="AB18" s="24" t="str">
        <f t="shared" si="2"/>
        <v>D+</v>
      </c>
    </row>
    <row r="19" spans="1:28" ht="15" customHeight="1" x14ac:dyDescent="0.25">
      <c r="A19" s="11"/>
      <c r="B19" s="11"/>
      <c r="C19" s="38"/>
      <c r="D19" s="50">
        <v>4</v>
      </c>
      <c r="E19" s="50"/>
      <c r="F19" s="51" t="s">
        <v>74</v>
      </c>
      <c r="G19" s="52" t="s">
        <v>75</v>
      </c>
      <c r="H19" s="2">
        <v>1</v>
      </c>
      <c r="I19" s="2">
        <v>1</v>
      </c>
      <c r="J19" s="2">
        <v>1</v>
      </c>
      <c r="K19" s="19">
        <v>1</v>
      </c>
      <c r="L19" s="19">
        <v>0</v>
      </c>
      <c r="M19" s="19">
        <v>1</v>
      </c>
      <c r="N19" s="2">
        <v>1</v>
      </c>
      <c r="O19" s="2">
        <v>1</v>
      </c>
      <c r="P19" s="13">
        <f t="shared" si="0"/>
        <v>7</v>
      </c>
      <c r="Q19" s="14">
        <f t="shared" si="3"/>
        <v>8.75</v>
      </c>
      <c r="R19" s="15"/>
      <c r="S19" s="55">
        <v>7.5</v>
      </c>
      <c r="T19" s="55">
        <v>8</v>
      </c>
      <c r="V19" s="49">
        <v>15</v>
      </c>
      <c r="W19" s="16"/>
      <c r="X19" s="17">
        <v>28</v>
      </c>
      <c r="Y19" s="14">
        <v>28</v>
      </c>
      <c r="Z19" s="18"/>
      <c r="AA19" s="34">
        <f t="shared" si="1"/>
        <v>67.25</v>
      </c>
      <c r="AB19" s="24" t="str">
        <f t="shared" si="2"/>
        <v>C+</v>
      </c>
    </row>
    <row r="20" spans="1:28" ht="15" customHeight="1" x14ac:dyDescent="0.25">
      <c r="A20" s="12"/>
      <c r="B20" s="12"/>
      <c r="C20" s="38"/>
      <c r="D20" s="50">
        <v>4</v>
      </c>
      <c r="E20" s="50"/>
      <c r="F20" s="51" t="s">
        <v>146</v>
      </c>
      <c r="G20" s="52" t="s">
        <v>147</v>
      </c>
      <c r="H20" s="2">
        <v>0</v>
      </c>
      <c r="I20" s="2">
        <v>0</v>
      </c>
      <c r="J20" s="2">
        <v>1</v>
      </c>
      <c r="K20" s="19">
        <v>0</v>
      </c>
      <c r="L20" s="19">
        <v>0</v>
      </c>
      <c r="M20" s="19">
        <v>0</v>
      </c>
      <c r="N20" s="2">
        <v>1</v>
      </c>
      <c r="O20" s="2">
        <v>1</v>
      </c>
      <c r="P20" s="13">
        <f t="shared" si="0"/>
        <v>3</v>
      </c>
      <c r="Q20" s="14">
        <f t="shared" si="3"/>
        <v>3.75</v>
      </c>
      <c r="R20" s="15"/>
      <c r="S20" s="55">
        <v>7.5</v>
      </c>
      <c r="T20" s="55">
        <v>8</v>
      </c>
      <c r="V20" s="49">
        <v>15</v>
      </c>
      <c r="W20" s="16"/>
      <c r="X20" s="17">
        <v>11</v>
      </c>
      <c r="Y20" s="14">
        <v>11</v>
      </c>
      <c r="Z20" s="18"/>
      <c r="AA20" s="34">
        <f t="shared" si="1"/>
        <v>45.25</v>
      </c>
      <c r="AB20" s="24" t="str">
        <f t="shared" si="2"/>
        <v>D</v>
      </c>
    </row>
    <row r="21" spans="1:28" ht="15" customHeight="1" x14ac:dyDescent="0.25">
      <c r="A21" s="11"/>
      <c r="B21" s="11"/>
      <c r="C21" s="38"/>
      <c r="D21" s="50">
        <v>4</v>
      </c>
      <c r="E21" s="50"/>
      <c r="F21" s="51" t="s">
        <v>162</v>
      </c>
      <c r="G21" s="52" t="s">
        <v>163</v>
      </c>
      <c r="H21" s="2">
        <v>0</v>
      </c>
      <c r="I21" s="2">
        <v>1</v>
      </c>
      <c r="J21" s="2">
        <v>0</v>
      </c>
      <c r="K21" s="19">
        <v>0</v>
      </c>
      <c r="L21" s="19">
        <v>0</v>
      </c>
      <c r="M21" s="19">
        <v>0</v>
      </c>
      <c r="N21" s="2">
        <v>1</v>
      </c>
      <c r="O21" s="2">
        <v>1</v>
      </c>
      <c r="P21" s="13">
        <f t="shared" si="0"/>
        <v>3</v>
      </c>
      <c r="Q21" s="14">
        <f t="shared" si="3"/>
        <v>3.75</v>
      </c>
      <c r="R21" s="15"/>
      <c r="S21" s="55">
        <v>0</v>
      </c>
      <c r="T21" s="55">
        <v>8</v>
      </c>
      <c r="V21" s="49">
        <v>15</v>
      </c>
      <c r="W21" s="16"/>
      <c r="X21" s="17">
        <v>28</v>
      </c>
      <c r="Y21" s="14">
        <v>28</v>
      </c>
      <c r="Z21" s="18"/>
      <c r="AA21" s="34">
        <f t="shared" si="1"/>
        <v>54.75</v>
      </c>
      <c r="AB21" s="24" t="str">
        <f t="shared" si="2"/>
        <v>D+</v>
      </c>
    </row>
    <row r="22" spans="1:28" ht="15" customHeight="1" x14ac:dyDescent="0.25">
      <c r="A22" s="11"/>
      <c r="B22" s="11"/>
      <c r="C22" s="38"/>
      <c r="D22" s="60">
        <v>5</v>
      </c>
      <c r="E22" s="60"/>
      <c r="F22" s="61" t="s">
        <v>76</v>
      </c>
      <c r="G22" s="62" t="s">
        <v>77</v>
      </c>
      <c r="H22" s="2">
        <v>1</v>
      </c>
      <c r="I22" s="2">
        <v>0</v>
      </c>
      <c r="J22" s="2">
        <v>1</v>
      </c>
      <c r="K22" s="19">
        <v>1</v>
      </c>
      <c r="L22" s="19">
        <v>0</v>
      </c>
      <c r="M22" s="19">
        <v>1</v>
      </c>
      <c r="N22" s="2">
        <v>1</v>
      </c>
      <c r="O22" s="2">
        <v>1</v>
      </c>
      <c r="P22" s="13">
        <f t="shared" si="0"/>
        <v>6</v>
      </c>
      <c r="Q22" s="14">
        <f t="shared" si="3"/>
        <v>7.5</v>
      </c>
      <c r="R22" s="15"/>
      <c r="S22" s="55">
        <v>6</v>
      </c>
      <c r="T22" s="55">
        <v>9</v>
      </c>
      <c r="V22" s="49">
        <v>14</v>
      </c>
      <c r="W22" s="16"/>
      <c r="X22" s="17">
        <v>43</v>
      </c>
      <c r="Y22" s="14">
        <v>43</v>
      </c>
      <c r="Z22" s="18"/>
      <c r="AA22" s="34">
        <f t="shared" si="1"/>
        <v>79.5</v>
      </c>
      <c r="AB22" s="24" t="str">
        <f t="shared" si="2"/>
        <v>A</v>
      </c>
    </row>
    <row r="23" spans="1:28" ht="15" customHeight="1" x14ac:dyDescent="0.25">
      <c r="A23" s="12"/>
      <c r="B23" s="12"/>
      <c r="C23" s="38"/>
      <c r="D23" s="60">
        <v>5</v>
      </c>
      <c r="E23" s="60"/>
      <c r="F23" s="61" t="s">
        <v>78</v>
      </c>
      <c r="G23" s="62" t="s">
        <v>79</v>
      </c>
      <c r="H23" s="2">
        <v>1</v>
      </c>
      <c r="I23" s="2">
        <v>1</v>
      </c>
      <c r="J23" s="2">
        <v>0</v>
      </c>
      <c r="K23" s="19">
        <v>1</v>
      </c>
      <c r="L23" s="19">
        <v>0</v>
      </c>
      <c r="M23" s="19">
        <v>1</v>
      </c>
      <c r="N23" s="2">
        <v>1</v>
      </c>
      <c r="O23" s="2">
        <v>1</v>
      </c>
      <c r="P23" s="13">
        <f t="shared" si="0"/>
        <v>6</v>
      </c>
      <c r="Q23" s="14">
        <f t="shared" si="3"/>
        <v>7.5</v>
      </c>
      <c r="R23" s="15"/>
      <c r="S23" s="55">
        <v>0</v>
      </c>
      <c r="T23" s="55">
        <v>9</v>
      </c>
      <c r="V23" s="49">
        <v>14</v>
      </c>
      <c r="W23" s="16"/>
      <c r="X23" s="17">
        <v>17</v>
      </c>
      <c r="Y23" s="14">
        <v>17</v>
      </c>
      <c r="Z23" s="18"/>
      <c r="AA23" s="34">
        <f t="shared" si="1"/>
        <v>47.5</v>
      </c>
      <c r="AB23" s="24" t="str">
        <f t="shared" si="2"/>
        <v>D</v>
      </c>
    </row>
    <row r="24" spans="1:28" ht="15" customHeight="1" x14ac:dyDescent="0.25">
      <c r="A24" s="12"/>
      <c r="B24" s="12"/>
      <c r="C24" s="38"/>
      <c r="D24" s="60">
        <v>5</v>
      </c>
      <c r="E24" s="60"/>
      <c r="F24" s="61" t="s">
        <v>80</v>
      </c>
      <c r="G24" s="62" t="s">
        <v>81</v>
      </c>
      <c r="H24" s="2">
        <v>1</v>
      </c>
      <c r="I24" s="2">
        <v>0</v>
      </c>
      <c r="J24" s="2">
        <v>0</v>
      </c>
      <c r="K24" s="19">
        <v>1</v>
      </c>
      <c r="L24" s="19">
        <v>0</v>
      </c>
      <c r="M24" s="19">
        <v>1</v>
      </c>
      <c r="N24" s="2">
        <v>1</v>
      </c>
      <c r="O24" s="2">
        <v>1</v>
      </c>
      <c r="P24" s="13">
        <f t="shared" si="0"/>
        <v>5</v>
      </c>
      <c r="Q24" s="14">
        <f t="shared" si="3"/>
        <v>6.25</v>
      </c>
      <c r="R24" s="15"/>
      <c r="S24" s="55">
        <v>0</v>
      </c>
      <c r="T24" s="55">
        <v>9</v>
      </c>
      <c r="V24" s="49">
        <v>14</v>
      </c>
      <c r="W24" s="16"/>
      <c r="X24" s="17">
        <v>19</v>
      </c>
      <c r="Y24" s="14">
        <v>19</v>
      </c>
      <c r="Z24" s="18"/>
      <c r="AA24" s="34">
        <f t="shared" si="1"/>
        <v>48.25</v>
      </c>
      <c r="AB24" s="24" t="str">
        <f t="shared" si="2"/>
        <v>D</v>
      </c>
    </row>
    <row r="25" spans="1:28" ht="15" customHeight="1" x14ac:dyDescent="0.25">
      <c r="A25" s="11"/>
      <c r="B25" s="11"/>
      <c r="C25" s="38"/>
      <c r="D25" s="60">
        <v>5</v>
      </c>
      <c r="E25" s="60"/>
      <c r="F25" s="61" t="s">
        <v>82</v>
      </c>
      <c r="G25" s="62" t="s">
        <v>83</v>
      </c>
      <c r="H25" s="2">
        <v>1</v>
      </c>
      <c r="I25" s="2">
        <v>1</v>
      </c>
      <c r="J25" s="2">
        <v>1</v>
      </c>
      <c r="K25" s="19">
        <v>1</v>
      </c>
      <c r="L25" s="19">
        <v>0</v>
      </c>
      <c r="M25" s="19">
        <v>0</v>
      </c>
      <c r="N25" s="2">
        <v>1</v>
      </c>
      <c r="O25" s="2">
        <v>1</v>
      </c>
      <c r="P25" s="13">
        <f t="shared" si="0"/>
        <v>6</v>
      </c>
      <c r="Q25" s="14">
        <f t="shared" si="3"/>
        <v>7.5</v>
      </c>
      <c r="R25" s="15"/>
      <c r="S25" s="55">
        <v>6</v>
      </c>
      <c r="T25" s="55">
        <v>9</v>
      </c>
      <c r="V25" s="49">
        <v>14</v>
      </c>
      <c r="W25" s="16"/>
      <c r="X25" s="17">
        <v>27</v>
      </c>
      <c r="Y25" s="14">
        <v>27</v>
      </c>
      <c r="Z25" s="18"/>
      <c r="AA25" s="34">
        <f t="shared" si="1"/>
        <v>63.5</v>
      </c>
      <c r="AB25" s="24" t="str">
        <f t="shared" si="2"/>
        <v>C</v>
      </c>
    </row>
    <row r="26" spans="1:28" ht="15" customHeight="1" x14ac:dyDescent="0.25">
      <c r="A26" s="11"/>
      <c r="B26" s="11"/>
      <c r="C26" s="38"/>
      <c r="D26" s="60">
        <v>5</v>
      </c>
      <c r="E26" s="60"/>
      <c r="F26" s="61" t="s">
        <v>84</v>
      </c>
      <c r="G26" s="62" t="s">
        <v>85</v>
      </c>
      <c r="H26" s="2">
        <v>1</v>
      </c>
      <c r="I26" s="2">
        <v>1</v>
      </c>
      <c r="J26" s="2">
        <v>1</v>
      </c>
      <c r="K26" s="19">
        <v>1</v>
      </c>
      <c r="L26" s="19">
        <v>0</v>
      </c>
      <c r="M26" s="19">
        <v>1</v>
      </c>
      <c r="N26" s="2">
        <v>1</v>
      </c>
      <c r="O26" s="2">
        <v>1</v>
      </c>
      <c r="P26" s="13">
        <f t="shared" si="0"/>
        <v>7</v>
      </c>
      <c r="Q26" s="14">
        <f t="shared" si="3"/>
        <v>8.75</v>
      </c>
      <c r="R26" s="15"/>
      <c r="S26" s="55">
        <v>6</v>
      </c>
      <c r="T26" s="55">
        <v>9</v>
      </c>
      <c r="V26" s="49">
        <v>14</v>
      </c>
      <c r="W26" s="16"/>
      <c r="X26" s="17">
        <v>20</v>
      </c>
      <c r="Y26" s="14">
        <v>20</v>
      </c>
      <c r="Z26" s="18"/>
      <c r="AA26" s="34">
        <f t="shared" si="1"/>
        <v>57.75</v>
      </c>
      <c r="AB26" s="24" t="str">
        <f t="shared" si="2"/>
        <v>D+</v>
      </c>
    </row>
    <row r="27" spans="1:28" ht="15" customHeight="1" x14ac:dyDescent="0.25">
      <c r="A27" s="11"/>
      <c r="B27" s="11"/>
      <c r="C27" s="38"/>
      <c r="D27" s="50">
        <v>6</v>
      </c>
      <c r="E27" s="50"/>
      <c r="F27" s="51" t="s">
        <v>86</v>
      </c>
      <c r="G27" s="52" t="s">
        <v>87</v>
      </c>
      <c r="H27" s="2">
        <v>1</v>
      </c>
      <c r="I27" s="2">
        <v>1</v>
      </c>
      <c r="J27" s="2">
        <v>1</v>
      </c>
      <c r="K27" s="19">
        <v>1</v>
      </c>
      <c r="L27" s="19">
        <v>1</v>
      </c>
      <c r="M27" s="19">
        <v>1</v>
      </c>
      <c r="N27" s="2">
        <v>1</v>
      </c>
      <c r="O27" s="2">
        <v>1</v>
      </c>
      <c r="P27" s="13">
        <f t="shared" si="0"/>
        <v>8</v>
      </c>
      <c r="Q27" s="14">
        <f t="shared" si="3"/>
        <v>10</v>
      </c>
      <c r="R27" s="15"/>
      <c r="S27" s="55">
        <v>7</v>
      </c>
      <c r="T27" s="55">
        <v>10</v>
      </c>
      <c r="V27" s="49">
        <v>17</v>
      </c>
      <c r="W27" s="16"/>
      <c r="X27" s="17">
        <v>15</v>
      </c>
      <c r="Y27" s="14">
        <v>15</v>
      </c>
      <c r="Z27" s="18"/>
      <c r="AA27" s="34">
        <f t="shared" si="1"/>
        <v>59</v>
      </c>
      <c r="AB27" s="24" t="str">
        <f t="shared" si="2"/>
        <v>D+</v>
      </c>
    </row>
    <row r="28" spans="1:28" ht="15" customHeight="1" x14ac:dyDescent="0.25">
      <c r="A28" s="11"/>
      <c r="B28" s="11"/>
      <c r="C28" s="38"/>
      <c r="D28" s="50">
        <v>6</v>
      </c>
      <c r="E28" s="50"/>
      <c r="F28" s="51" t="s">
        <v>88</v>
      </c>
      <c r="G28" s="52" t="s">
        <v>89</v>
      </c>
      <c r="H28" s="2">
        <v>1</v>
      </c>
      <c r="I28" s="2">
        <v>1</v>
      </c>
      <c r="J28" s="2">
        <v>1</v>
      </c>
      <c r="K28" s="19">
        <v>1</v>
      </c>
      <c r="L28" s="19">
        <v>1</v>
      </c>
      <c r="M28" s="19">
        <v>1</v>
      </c>
      <c r="N28" s="2">
        <v>1</v>
      </c>
      <c r="O28" s="2">
        <v>1</v>
      </c>
      <c r="P28" s="13">
        <f t="shared" si="0"/>
        <v>8</v>
      </c>
      <c r="Q28" s="14">
        <f t="shared" si="3"/>
        <v>10</v>
      </c>
      <c r="R28" s="15"/>
      <c r="S28" s="55">
        <v>7</v>
      </c>
      <c r="T28" s="55">
        <v>10</v>
      </c>
      <c r="V28" s="49">
        <v>17</v>
      </c>
      <c r="W28" s="16"/>
      <c r="X28" s="17">
        <v>15</v>
      </c>
      <c r="Y28" s="14">
        <v>15</v>
      </c>
      <c r="Z28" s="18"/>
      <c r="AA28" s="34">
        <f t="shared" si="1"/>
        <v>59</v>
      </c>
      <c r="AB28" s="24" t="str">
        <f t="shared" si="2"/>
        <v>D+</v>
      </c>
    </row>
    <row r="29" spans="1:28" ht="15" customHeight="1" x14ac:dyDescent="0.25">
      <c r="A29" s="12"/>
      <c r="B29" s="12"/>
      <c r="C29" s="38"/>
      <c r="D29" s="50">
        <v>6</v>
      </c>
      <c r="E29" s="50"/>
      <c r="F29" s="51" t="s">
        <v>90</v>
      </c>
      <c r="G29" s="52" t="s">
        <v>91</v>
      </c>
      <c r="H29" s="2">
        <v>1</v>
      </c>
      <c r="I29" s="2">
        <v>1</v>
      </c>
      <c r="J29" s="2">
        <v>1</v>
      </c>
      <c r="K29" s="19">
        <v>0</v>
      </c>
      <c r="L29" s="19">
        <v>1</v>
      </c>
      <c r="M29" s="19">
        <v>1</v>
      </c>
      <c r="N29" s="2">
        <v>1</v>
      </c>
      <c r="O29" s="2">
        <v>1</v>
      </c>
      <c r="P29" s="13">
        <f t="shared" si="0"/>
        <v>7</v>
      </c>
      <c r="Q29" s="14">
        <f t="shared" si="3"/>
        <v>8.75</v>
      </c>
      <c r="R29" s="15"/>
      <c r="S29" s="55">
        <v>7</v>
      </c>
      <c r="T29" s="55">
        <v>10</v>
      </c>
      <c r="V29" s="49">
        <v>17</v>
      </c>
      <c r="W29" s="16"/>
      <c r="X29" s="17">
        <v>40</v>
      </c>
      <c r="Y29" s="14">
        <v>40</v>
      </c>
      <c r="Z29" s="18"/>
      <c r="AA29" s="34">
        <f t="shared" si="1"/>
        <v>82.75</v>
      </c>
      <c r="AB29" s="24" t="str">
        <f t="shared" si="2"/>
        <v>A</v>
      </c>
    </row>
    <row r="30" spans="1:28" ht="15" customHeight="1" x14ac:dyDescent="0.25">
      <c r="A30" s="56"/>
      <c r="B30" s="56"/>
      <c r="C30" s="57"/>
      <c r="D30" s="50">
        <v>6</v>
      </c>
      <c r="E30" s="50"/>
      <c r="F30" s="51" t="s">
        <v>92</v>
      </c>
      <c r="G30" s="52" t="s">
        <v>93</v>
      </c>
      <c r="H30" s="2">
        <v>1</v>
      </c>
      <c r="I30" s="2">
        <v>0</v>
      </c>
      <c r="J30" s="2">
        <v>0</v>
      </c>
      <c r="K30" s="19">
        <v>1</v>
      </c>
      <c r="L30" s="19">
        <v>0</v>
      </c>
      <c r="M30" s="19">
        <v>1</v>
      </c>
      <c r="N30" s="2">
        <v>1</v>
      </c>
      <c r="O30" s="2">
        <v>1</v>
      </c>
      <c r="P30" s="13">
        <f t="shared" si="0"/>
        <v>5</v>
      </c>
      <c r="Q30" s="14">
        <f t="shared" si="3"/>
        <v>6.25</v>
      </c>
      <c r="R30" s="15"/>
      <c r="S30" s="55">
        <v>7</v>
      </c>
      <c r="T30" s="55">
        <v>10</v>
      </c>
      <c r="V30" s="49">
        <v>17</v>
      </c>
      <c r="W30" s="16"/>
      <c r="X30" s="17">
        <v>40</v>
      </c>
      <c r="Y30" s="14">
        <v>40</v>
      </c>
      <c r="Z30" s="18"/>
      <c r="AA30" s="34">
        <f t="shared" si="1"/>
        <v>80.25</v>
      </c>
      <c r="AB30" s="24" t="str">
        <f t="shared" si="2"/>
        <v>A</v>
      </c>
    </row>
    <row r="31" spans="1:28" ht="15" customHeight="1" x14ac:dyDescent="0.25">
      <c r="A31" s="58"/>
      <c r="B31" s="58"/>
      <c r="C31" s="57"/>
      <c r="D31" s="50">
        <v>6</v>
      </c>
      <c r="E31" s="50"/>
      <c r="F31" s="51" t="s">
        <v>94</v>
      </c>
      <c r="G31" s="52" t="s">
        <v>95</v>
      </c>
      <c r="H31" s="2">
        <v>1</v>
      </c>
      <c r="I31" s="2">
        <v>1</v>
      </c>
      <c r="J31" s="2">
        <v>1</v>
      </c>
      <c r="K31" s="19">
        <v>1</v>
      </c>
      <c r="L31" s="19">
        <v>1</v>
      </c>
      <c r="M31" s="19">
        <v>1</v>
      </c>
      <c r="N31" s="2">
        <v>1</v>
      </c>
      <c r="O31" s="2">
        <v>0</v>
      </c>
      <c r="P31" s="13">
        <f t="shared" si="0"/>
        <v>7</v>
      </c>
      <c r="Q31" s="14">
        <f t="shared" si="3"/>
        <v>8.75</v>
      </c>
      <c r="R31" s="15"/>
      <c r="S31" s="55">
        <v>7</v>
      </c>
      <c r="T31" s="55">
        <v>10</v>
      </c>
      <c r="V31" s="49">
        <v>17</v>
      </c>
      <c r="W31" s="16"/>
      <c r="X31" s="17">
        <v>18</v>
      </c>
      <c r="Y31" s="14">
        <f>X31/25*40</f>
        <v>28.799999999999997</v>
      </c>
      <c r="Z31" s="18"/>
      <c r="AA31" s="34">
        <f t="shared" si="1"/>
        <v>71.55</v>
      </c>
      <c r="AB31" s="24" t="str">
        <f t="shared" si="2"/>
        <v>B</v>
      </c>
    </row>
    <row r="32" spans="1:28" ht="15" customHeight="1" x14ac:dyDescent="0.25">
      <c r="A32" s="58"/>
      <c r="B32" s="58"/>
      <c r="C32" s="57"/>
      <c r="D32" s="50">
        <v>6</v>
      </c>
      <c r="E32" s="50"/>
      <c r="F32" s="51" t="s">
        <v>148</v>
      </c>
      <c r="G32" s="52" t="s">
        <v>149</v>
      </c>
      <c r="H32" s="2">
        <v>0</v>
      </c>
      <c r="I32" s="2">
        <v>1</v>
      </c>
      <c r="J32" s="2">
        <v>1</v>
      </c>
      <c r="K32" s="19">
        <v>1</v>
      </c>
      <c r="L32" s="19">
        <v>0</v>
      </c>
      <c r="M32" s="19">
        <v>1</v>
      </c>
      <c r="N32" s="2">
        <v>1</v>
      </c>
      <c r="O32" s="2">
        <v>1</v>
      </c>
      <c r="P32" s="13">
        <f t="shared" si="0"/>
        <v>6</v>
      </c>
      <c r="Q32" s="14">
        <f t="shared" si="3"/>
        <v>7.5</v>
      </c>
      <c r="R32" s="15"/>
      <c r="S32" s="55">
        <v>7</v>
      </c>
      <c r="T32" s="55">
        <v>10</v>
      </c>
      <c r="V32" s="49">
        <v>17</v>
      </c>
      <c r="W32" s="16"/>
      <c r="X32" s="17">
        <v>47</v>
      </c>
      <c r="Y32" s="14">
        <v>47</v>
      </c>
      <c r="Z32" s="18"/>
      <c r="AA32" s="34">
        <f t="shared" si="1"/>
        <v>88.5</v>
      </c>
      <c r="AB32" s="24" t="str">
        <f t="shared" si="2"/>
        <v>A</v>
      </c>
    </row>
    <row r="33" spans="1:28" ht="15" customHeight="1" x14ac:dyDescent="0.25">
      <c r="A33" s="56"/>
      <c r="B33" s="56"/>
      <c r="C33" s="57"/>
      <c r="D33" s="60">
        <v>7</v>
      </c>
      <c r="E33" s="60"/>
      <c r="F33" s="61" t="s">
        <v>96</v>
      </c>
      <c r="G33" s="62" t="s">
        <v>97</v>
      </c>
      <c r="H33" s="2">
        <v>1</v>
      </c>
      <c r="I33" s="2">
        <v>1</v>
      </c>
      <c r="J33" s="2">
        <v>1</v>
      </c>
      <c r="K33" s="19">
        <v>1</v>
      </c>
      <c r="L33" s="19">
        <v>1</v>
      </c>
      <c r="M33" s="19">
        <v>1</v>
      </c>
      <c r="N33" s="2">
        <v>1</v>
      </c>
      <c r="O33" s="2">
        <v>1</v>
      </c>
      <c r="P33" s="13">
        <f t="shared" si="0"/>
        <v>8</v>
      </c>
      <c r="Q33" s="14">
        <f t="shared" si="3"/>
        <v>10</v>
      </c>
      <c r="R33" s="15"/>
      <c r="S33" s="55">
        <v>7</v>
      </c>
      <c r="T33" s="55">
        <v>9</v>
      </c>
      <c r="V33" s="49">
        <v>20</v>
      </c>
      <c r="W33" s="16"/>
      <c r="X33" s="17">
        <v>28</v>
      </c>
      <c r="Y33" s="14">
        <v>28</v>
      </c>
      <c r="Z33" s="18"/>
      <c r="AA33" s="34">
        <f t="shared" si="1"/>
        <v>74</v>
      </c>
      <c r="AB33" s="24" t="str">
        <f t="shared" si="2"/>
        <v>B</v>
      </c>
    </row>
    <row r="34" spans="1:28" ht="15" customHeight="1" x14ac:dyDescent="0.25">
      <c r="A34" s="56"/>
      <c r="B34" s="56"/>
      <c r="C34" s="57"/>
      <c r="D34" s="60">
        <v>7</v>
      </c>
      <c r="E34" s="60"/>
      <c r="F34" s="61" t="s">
        <v>98</v>
      </c>
      <c r="G34" s="62" t="s">
        <v>99</v>
      </c>
      <c r="H34" s="2">
        <v>1</v>
      </c>
      <c r="I34" s="2">
        <v>1</v>
      </c>
      <c r="J34" s="2">
        <v>1</v>
      </c>
      <c r="K34" s="19">
        <v>1</v>
      </c>
      <c r="L34" s="19">
        <v>0</v>
      </c>
      <c r="M34" s="19">
        <v>1</v>
      </c>
      <c r="N34" s="2">
        <v>1</v>
      </c>
      <c r="O34" s="2">
        <v>1</v>
      </c>
      <c r="P34" s="13">
        <f t="shared" si="0"/>
        <v>7</v>
      </c>
      <c r="Q34" s="14">
        <f t="shared" si="3"/>
        <v>8.75</v>
      </c>
      <c r="R34" s="15"/>
      <c r="S34" s="55">
        <v>7</v>
      </c>
      <c r="T34" s="55">
        <v>9</v>
      </c>
      <c r="V34" s="49">
        <v>20</v>
      </c>
      <c r="W34" s="16"/>
      <c r="X34" s="17">
        <v>20</v>
      </c>
      <c r="Y34" s="14">
        <v>20</v>
      </c>
      <c r="Z34" s="18"/>
      <c r="AA34" s="34">
        <f t="shared" si="1"/>
        <v>64.75</v>
      </c>
      <c r="AB34" s="24" t="str">
        <f t="shared" si="2"/>
        <v>C+</v>
      </c>
    </row>
    <row r="35" spans="1:28" ht="15" customHeight="1" x14ac:dyDescent="0.25">
      <c r="A35" s="56"/>
      <c r="B35" s="56"/>
      <c r="C35" s="57"/>
      <c r="D35" s="60">
        <v>7</v>
      </c>
      <c r="E35" s="60"/>
      <c r="F35" s="61" t="s">
        <v>100</v>
      </c>
      <c r="G35" s="62" t="s">
        <v>101</v>
      </c>
      <c r="H35" s="2">
        <v>1</v>
      </c>
      <c r="I35" s="2">
        <v>1</v>
      </c>
      <c r="J35" s="2">
        <v>1</v>
      </c>
      <c r="K35" s="2">
        <v>0</v>
      </c>
      <c r="L35" s="19">
        <v>1</v>
      </c>
      <c r="M35" s="19">
        <v>1</v>
      </c>
      <c r="N35" s="2">
        <v>1</v>
      </c>
      <c r="O35" s="2">
        <v>1</v>
      </c>
      <c r="P35" s="13">
        <f t="shared" si="0"/>
        <v>7</v>
      </c>
      <c r="Q35" s="14">
        <f t="shared" si="3"/>
        <v>8.75</v>
      </c>
      <c r="R35" s="15"/>
      <c r="S35" s="55">
        <v>0</v>
      </c>
      <c r="T35" s="55">
        <v>9</v>
      </c>
      <c r="V35" s="49">
        <v>20</v>
      </c>
      <c r="W35" s="16"/>
      <c r="X35" s="17">
        <v>39</v>
      </c>
      <c r="Y35" s="14">
        <v>39</v>
      </c>
      <c r="Z35" s="18"/>
      <c r="AA35" s="34">
        <f t="shared" si="1"/>
        <v>76.75</v>
      </c>
      <c r="AB35" s="24" t="str">
        <f t="shared" si="2"/>
        <v>B+</v>
      </c>
    </row>
    <row r="36" spans="1:28" ht="15" customHeight="1" x14ac:dyDescent="0.25">
      <c r="D36" s="60">
        <v>7</v>
      </c>
      <c r="E36" s="60"/>
      <c r="F36" s="61" t="s">
        <v>102</v>
      </c>
      <c r="G36" s="62" t="s">
        <v>103</v>
      </c>
      <c r="H36" s="2">
        <v>1</v>
      </c>
      <c r="I36" s="2">
        <v>1</v>
      </c>
      <c r="J36" s="2">
        <v>0</v>
      </c>
      <c r="K36" s="19">
        <v>1</v>
      </c>
      <c r="L36" s="19">
        <v>1</v>
      </c>
      <c r="M36" s="19">
        <v>1</v>
      </c>
      <c r="N36" s="2">
        <v>1</v>
      </c>
      <c r="O36" s="2">
        <v>1</v>
      </c>
      <c r="P36" s="13">
        <f t="shared" si="0"/>
        <v>7</v>
      </c>
      <c r="Q36" s="14">
        <f t="shared" si="3"/>
        <v>8.75</v>
      </c>
      <c r="R36" s="15"/>
      <c r="S36" s="55">
        <v>7</v>
      </c>
      <c r="T36" s="55">
        <v>9</v>
      </c>
      <c r="V36" s="49">
        <v>20</v>
      </c>
      <c r="W36" s="16"/>
      <c r="X36" s="17">
        <v>28</v>
      </c>
      <c r="Y36" s="14">
        <v>28</v>
      </c>
      <c r="Z36" s="18"/>
      <c r="AA36" s="34">
        <f t="shared" si="1"/>
        <v>72.75</v>
      </c>
      <c r="AB36" s="24" t="str">
        <f t="shared" si="2"/>
        <v>B</v>
      </c>
    </row>
    <row r="37" spans="1:28" ht="15" customHeight="1" x14ac:dyDescent="0.25">
      <c r="D37" s="60">
        <v>7</v>
      </c>
      <c r="E37" s="60"/>
      <c r="F37" s="61" t="s">
        <v>104</v>
      </c>
      <c r="G37" s="62" t="s">
        <v>105</v>
      </c>
      <c r="H37" s="2">
        <v>1</v>
      </c>
      <c r="I37" s="2">
        <v>1</v>
      </c>
      <c r="J37" s="2">
        <v>1</v>
      </c>
      <c r="K37" s="19">
        <v>1</v>
      </c>
      <c r="L37" s="19">
        <v>1</v>
      </c>
      <c r="M37" s="19">
        <v>1</v>
      </c>
      <c r="N37" s="2">
        <v>1</v>
      </c>
      <c r="O37" s="2">
        <v>1</v>
      </c>
      <c r="P37" s="13">
        <f t="shared" si="0"/>
        <v>8</v>
      </c>
      <c r="Q37" s="14">
        <f t="shared" si="3"/>
        <v>10</v>
      </c>
      <c r="R37" s="15"/>
      <c r="S37" s="55">
        <v>7</v>
      </c>
      <c r="T37" s="55">
        <v>9</v>
      </c>
      <c r="V37" s="49">
        <v>20</v>
      </c>
      <c r="W37" s="16"/>
      <c r="X37" s="17">
        <v>8</v>
      </c>
      <c r="Y37" s="14">
        <v>8</v>
      </c>
      <c r="Z37" s="18"/>
      <c r="AA37" s="34">
        <f t="shared" ref="AA37:AA65" si="4">Q37+S37+T37+V37+Y37</f>
        <v>54</v>
      </c>
      <c r="AB37" s="24" t="str">
        <f t="shared" ref="AB37:AB53" si="5">IF(AA37&gt;=79.5,"A",IF(AA37&gt;=74.5,"B+",IF(AA37&gt;=69.5,"B",IF(AA37&gt;=64.5,"C+",IF(AA37&gt;=59.5,"C",IF(AA37&gt;=54.5,"D+",IF(AA37&gt;=44.5,"D",IF(AA37&lt;44.5,"FAIL"))))))))</f>
        <v>D</v>
      </c>
    </row>
    <row r="38" spans="1:28" ht="15" customHeight="1" x14ac:dyDescent="0.25">
      <c r="D38" s="50">
        <v>8</v>
      </c>
      <c r="E38" s="50"/>
      <c r="F38" s="51" t="s">
        <v>106</v>
      </c>
      <c r="G38" s="52" t="s">
        <v>107</v>
      </c>
      <c r="H38" s="2">
        <v>1</v>
      </c>
      <c r="I38" s="2">
        <v>1</v>
      </c>
      <c r="J38" s="2">
        <v>1</v>
      </c>
      <c r="K38" s="19">
        <v>1</v>
      </c>
      <c r="L38" s="19">
        <v>1</v>
      </c>
      <c r="M38" s="19">
        <v>1</v>
      </c>
      <c r="N38" s="2">
        <v>1</v>
      </c>
      <c r="O38" s="2">
        <v>1</v>
      </c>
      <c r="P38" s="13">
        <f t="shared" si="0"/>
        <v>8</v>
      </c>
      <c r="Q38" s="14">
        <f t="shared" si="3"/>
        <v>10</v>
      </c>
      <c r="R38" s="15"/>
      <c r="S38" s="55">
        <v>6.5</v>
      </c>
      <c r="T38" s="55">
        <v>8</v>
      </c>
      <c r="V38" s="49">
        <v>14.5</v>
      </c>
      <c r="W38" s="16"/>
      <c r="X38" s="17">
        <v>29</v>
      </c>
      <c r="Y38" s="14">
        <v>29</v>
      </c>
      <c r="Z38" s="18"/>
      <c r="AA38" s="34">
        <f t="shared" si="4"/>
        <v>68</v>
      </c>
      <c r="AB38" s="24" t="str">
        <f t="shared" si="5"/>
        <v>C+</v>
      </c>
    </row>
    <row r="39" spans="1:28" ht="15" customHeight="1" x14ac:dyDescent="0.25">
      <c r="D39" s="50">
        <v>8</v>
      </c>
      <c r="E39" s="50"/>
      <c r="F39" s="51" t="s">
        <v>108</v>
      </c>
      <c r="G39" s="52" t="s">
        <v>109</v>
      </c>
      <c r="H39" s="2">
        <v>1</v>
      </c>
      <c r="I39" s="2">
        <v>1</v>
      </c>
      <c r="J39" s="2">
        <v>0</v>
      </c>
      <c r="K39" s="19">
        <v>1</v>
      </c>
      <c r="L39" s="19">
        <v>1</v>
      </c>
      <c r="M39" s="19">
        <v>1</v>
      </c>
      <c r="N39" s="2">
        <v>1</v>
      </c>
      <c r="O39" s="2">
        <v>1</v>
      </c>
      <c r="P39" s="13">
        <f t="shared" si="0"/>
        <v>7</v>
      </c>
      <c r="Q39" s="14">
        <f t="shared" si="3"/>
        <v>8.75</v>
      </c>
      <c r="R39" s="15"/>
      <c r="S39" s="55">
        <v>0</v>
      </c>
      <c r="T39" s="55">
        <v>8</v>
      </c>
      <c r="V39" s="49">
        <v>14.5</v>
      </c>
      <c r="W39" s="16"/>
      <c r="X39" s="17">
        <v>18</v>
      </c>
      <c r="Y39" s="14">
        <v>18</v>
      </c>
      <c r="Z39" s="18"/>
      <c r="AA39" s="34">
        <f t="shared" si="4"/>
        <v>49.25</v>
      </c>
      <c r="AB39" s="24" t="str">
        <f t="shared" si="5"/>
        <v>D</v>
      </c>
    </row>
    <row r="40" spans="1:28" ht="15" customHeight="1" x14ac:dyDescent="0.25">
      <c r="D40" s="50">
        <v>8</v>
      </c>
      <c r="E40" s="50"/>
      <c r="F40" s="51" t="s">
        <v>110</v>
      </c>
      <c r="G40" s="52" t="s">
        <v>111</v>
      </c>
      <c r="H40" s="2">
        <v>1</v>
      </c>
      <c r="I40" s="2">
        <v>1</v>
      </c>
      <c r="J40" s="2">
        <v>1</v>
      </c>
      <c r="K40" s="19">
        <v>1</v>
      </c>
      <c r="L40" s="19">
        <v>1</v>
      </c>
      <c r="M40" s="19">
        <v>1</v>
      </c>
      <c r="N40" s="2">
        <v>1</v>
      </c>
      <c r="O40" s="2">
        <v>1</v>
      </c>
      <c r="P40" s="13">
        <f t="shared" si="0"/>
        <v>8</v>
      </c>
      <c r="Q40" s="14">
        <f t="shared" si="3"/>
        <v>10</v>
      </c>
      <c r="R40" s="15"/>
      <c r="S40" s="55">
        <v>6.5</v>
      </c>
      <c r="T40" s="55">
        <v>8</v>
      </c>
      <c r="V40" s="49">
        <v>14.5</v>
      </c>
      <c r="W40" s="16"/>
      <c r="X40" s="17">
        <v>20</v>
      </c>
      <c r="Y40" s="14">
        <v>20</v>
      </c>
      <c r="Z40" s="18"/>
      <c r="AA40" s="34">
        <f t="shared" si="4"/>
        <v>59</v>
      </c>
      <c r="AB40" s="24" t="str">
        <f t="shared" si="5"/>
        <v>D+</v>
      </c>
    </row>
    <row r="41" spans="1:28" ht="15" customHeight="1" x14ac:dyDescent="0.25">
      <c r="D41" s="50">
        <v>8</v>
      </c>
      <c r="E41" s="50"/>
      <c r="F41" s="51" t="s">
        <v>112</v>
      </c>
      <c r="G41" s="52" t="s">
        <v>113</v>
      </c>
      <c r="H41" s="2">
        <v>1</v>
      </c>
      <c r="I41" s="2">
        <v>1</v>
      </c>
      <c r="J41" s="2">
        <v>0</v>
      </c>
      <c r="K41" s="19">
        <v>1</v>
      </c>
      <c r="L41" s="19">
        <v>1</v>
      </c>
      <c r="M41" s="19">
        <v>1</v>
      </c>
      <c r="N41" s="2">
        <v>1</v>
      </c>
      <c r="O41" s="2">
        <v>1</v>
      </c>
      <c r="P41" s="13">
        <f t="shared" si="0"/>
        <v>7</v>
      </c>
      <c r="Q41" s="14">
        <f t="shared" si="3"/>
        <v>8.75</v>
      </c>
      <c r="R41" s="15"/>
      <c r="S41" s="55">
        <v>6.5</v>
      </c>
      <c r="T41" s="55">
        <v>8</v>
      </c>
      <c r="V41" s="49">
        <v>14.5</v>
      </c>
      <c r="W41" s="16"/>
      <c r="X41" s="17">
        <v>20</v>
      </c>
      <c r="Y41" s="14">
        <v>20</v>
      </c>
      <c r="Z41" s="18"/>
      <c r="AA41" s="34">
        <f t="shared" si="4"/>
        <v>57.75</v>
      </c>
      <c r="AB41" s="24" t="str">
        <f t="shared" si="5"/>
        <v>D+</v>
      </c>
    </row>
    <row r="42" spans="1:28" ht="15" customHeight="1" x14ac:dyDescent="0.25">
      <c r="D42" s="50">
        <v>8</v>
      </c>
      <c r="E42" s="50"/>
      <c r="F42" s="51" t="s">
        <v>114</v>
      </c>
      <c r="G42" s="52" t="s">
        <v>115</v>
      </c>
      <c r="H42" s="2">
        <v>1</v>
      </c>
      <c r="I42" s="2">
        <v>1</v>
      </c>
      <c r="J42" s="2">
        <v>1</v>
      </c>
      <c r="K42" s="19">
        <v>1</v>
      </c>
      <c r="L42" s="19">
        <v>1</v>
      </c>
      <c r="M42" s="19">
        <v>1</v>
      </c>
      <c r="N42" s="2">
        <v>1</v>
      </c>
      <c r="O42" s="2">
        <v>1</v>
      </c>
      <c r="P42" s="13">
        <f t="shared" si="0"/>
        <v>8</v>
      </c>
      <c r="Q42" s="14">
        <f t="shared" si="3"/>
        <v>10</v>
      </c>
      <c r="R42" s="15"/>
      <c r="S42" s="55">
        <v>6.5</v>
      </c>
      <c r="T42" s="55">
        <v>8</v>
      </c>
      <c r="V42" s="49">
        <v>14.5</v>
      </c>
      <c r="W42" s="16"/>
      <c r="X42" s="17">
        <v>20</v>
      </c>
      <c r="Y42" s="14">
        <v>20</v>
      </c>
      <c r="Z42" s="18"/>
      <c r="AA42" s="34">
        <f t="shared" si="4"/>
        <v>59</v>
      </c>
      <c r="AB42" s="24" t="str">
        <f t="shared" si="5"/>
        <v>D+</v>
      </c>
    </row>
    <row r="43" spans="1:28" ht="15" customHeight="1" x14ac:dyDescent="0.25">
      <c r="D43" s="60">
        <v>9</v>
      </c>
      <c r="E43" s="60"/>
      <c r="F43" s="61" t="s">
        <v>116</v>
      </c>
      <c r="G43" s="62" t="s">
        <v>117</v>
      </c>
      <c r="H43" s="2">
        <v>1</v>
      </c>
      <c r="I43" s="2">
        <v>1</v>
      </c>
      <c r="J43" s="2">
        <v>1</v>
      </c>
      <c r="K43" s="19">
        <v>1</v>
      </c>
      <c r="L43" s="19">
        <v>1</v>
      </c>
      <c r="M43" s="19">
        <v>1</v>
      </c>
      <c r="N43" s="2">
        <v>1</v>
      </c>
      <c r="O43" s="2">
        <v>1</v>
      </c>
      <c r="P43" s="13">
        <f t="shared" si="0"/>
        <v>8</v>
      </c>
      <c r="Q43" s="14">
        <f t="shared" si="3"/>
        <v>10</v>
      </c>
      <c r="R43" s="15"/>
      <c r="S43" s="55">
        <v>8.5</v>
      </c>
      <c r="T43" s="55">
        <v>10</v>
      </c>
      <c r="V43" s="49">
        <v>17.5</v>
      </c>
      <c r="W43" s="16"/>
      <c r="X43" s="17">
        <v>22</v>
      </c>
      <c r="Y43" s="14">
        <v>22</v>
      </c>
      <c r="Z43" s="18"/>
      <c r="AA43" s="34">
        <f t="shared" si="4"/>
        <v>68</v>
      </c>
      <c r="AB43" s="24" t="str">
        <f t="shared" si="5"/>
        <v>C+</v>
      </c>
    </row>
    <row r="44" spans="1:28" ht="15" customHeight="1" x14ac:dyDescent="0.25">
      <c r="D44" s="60">
        <v>9</v>
      </c>
      <c r="E44" s="60"/>
      <c r="F44" s="61" t="s">
        <v>118</v>
      </c>
      <c r="G44" s="62" t="s">
        <v>119</v>
      </c>
      <c r="H44" s="2">
        <v>1</v>
      </c>
      <c r="I44" s="2">
        <v>1</v>
      </c>
      <c r="J44" s="2">
        <v>1</v>
      </c>
      <c r="K44" s="19">
        <v>1</v>
      </c>
      <c r="L44" s="19">
        <v>1</v>
      </c>
      <c r="M44" s="19">
        <v>1</v>
      </c>
      <c r="N44" s="2">
        <v>1</v>
      </c>
      <c r="O44" s="2">
        <v>1</v>
      </c>
      <c r="P44" s="13">
        <f t="shared" si="0"/>
        <v>8</v>
      </c>
      <c r="Q44" s="14">
        <f t="shared" si="3"/>
        <v>10</v>
      </c>
      <c r="R44" s="15"/>
      <c r="S44" s="55">
        <v>8.5</v>
      </c>
      <c r="T44" s="55">
        <v>10</v>
      </c>
      <c r="V44" s="49">
        <v>17.5</v>
      </c>
      <c r="W44" s="16"/>
      <c r="X44" s="17">
        <v>23</v>
      </c>
      <c r="Y44" s="14">
        <v>23</v>
      </c>
      <c r="Z44" s="18"/>
      <c r="AA44" s="34">
        <f t="shared" si="4"/>
        <v>69</v>
      </c>
      <c r="AB44" s="24" t="str">
        <f t="shared" si="5"/>
        <v>C+</v>
      </c>
    </row>
    <row r="45" spans="1:28" ht="15" customHeight="1" x14ac:dyDescent="0.25">
      <c r="D45" s="60">
        <v>9</v>
      </c>
      <c r="E45" s="60"/>
      <c r="F45" s="61" t="s">
        <v>120</v>
      </c>
      <c r="G45" s="62" t="s">
        <v>121</v>
      </c>
      <c r="H45" s="2">
        <v>1</v>
      </c>
      <c r="I45" s="2">
        <v>1</v>
      </c>
      <c r="J45" s="2">
        <v>1</v>
      </c>
      <c r="K45" s="19">
        <v>1</v>
      </c>
      <c r="L45" s="19">
        <v>1</v>
      </c>
      <c r="M45" s="19">
        <v>1</v>
      </c>
      <c r="N45" s="2">
        <v>1</v>
      </c>
      <c r="O45" s="2">
        <v>1</v>
      </c>
      <c r="P45" s="13">
        <f t="shared" si="0"/>
        <v>8</v>
      </c>
      <c r="Q45" s="14">
        <f t="shared" si="3"/>
        <v>10</v>
      </c>
      <c r="R45" s="15"/>
      <c r="S45" s="55">
        <v>8.5</v>
      </c>
      <c r="T45" s="55">
        <v>10</v>
      </c>
      <c r="V45" s="49">
        <v>17.5</v>
      </c>
      <c r="W45" s="16"/>
      <c r="X45" s="17">
        <v>27</v>
      </c>
      <c r="Y45" s="14">
        <v>27</v>
      </c>
      <c r="Z45" s="18"/>
      <c r="AA45" s="34">
        <f t="shared" si="4"/>
        <v>73</v>
      </c>
      <c r="AB45" s="24" t="str">
        <f t="shared" si="5"/>
        <v>B</v>
      </c>
    </row>
    <row r="46" spans="1:28" ht="15" customHeight="1" x14ac:dyDescent="0.25">
      <c r="D46" s="60">
        <v>9</v>
      </c>
      <c r="E46" s="60"/>
      <c r="F46" s="61" t="s">
        <v>122</v>
      </c>
      <c r="G46" s="62" t="s">
        <v>123</v>
      </c>
      <c r="H46" s="2">
        <v>1</v>
      </c>
      <c r="I46" s="2">
        <v>1</v>
      </c>
      <c r="J46" s="2">
        <v>1</v>
      </c>
      <c r="K46" s="19">
        <v>1</v>
      </c>
      <c r="L46" s="19">
        <v>1</v>
      </c>
      <c r="M46" s="19">
        <v>1</v>
      </c>
      <c r="N46" s="2">
        <v>1</v>
      </c>
      <c r="O46" s="2">
        <v>1</v>
      </c>
      <c r="P46" s="13">
        <f t="shared" si="0"/>
        <v>8</v>
      </c>
      <c r="Q46" s="14">
        <f t="shared" si="3"/>
        <v>10</v>
      </c>
      <c r="R46" s="15"/>
      <c r="S46" s="55">
        <v>8.5</v>
      </c>
      <c r="T46" s="55">
        <v>10</v>
      </c>
      <c r="V46" s="49">
        <v>17.5</v>
      </c>
      <c r="W46" s="16"/>
      <c r="X46" s="17">
        <v>32</v>
      </c>
      <c r="Y46" s="14">
        <v>32</v>
      </c>
      <c r="Z46" s="18"/>
      <c r="AA46" s="34">
        <f t="shared" si="4"/>
        <v>78</v>
      </c>
      <c r="AB46" s="24" t="str">
        <f t="shared" si="5"/>
        <v>B+</v>
      </c>
    </row>
    <row r="47" spans="1:28" ht="15" customHeight="1" x14ac:dyDescent="0.25">
      <c r="D47" s="60">
        <v>9</v>
      </c>
      <c r="E47" s="60"/>
      <c r="F47" s="61" t="s">
        <v>160</v>
      </c>
      <c r="G47" s="62" t="s">
        <v>161</v>
      </c>
      <c r="H47" s="2">
        <v>0</v>
      </c>
      <c r="I47" s="2">
        <v>1</v>
      </c>
      <c r="J47" s="2">
        <v>1</v>
      </c>
      <c r="K47" s="19">
        <v>0</v>
      </c>
      <c r="L47" s="19">
        <v>1</v>
      </c>
      <c r="M47" s="19">
        <v>1</v>
      </c>
      <c r="N47" s="2">
        <v>1</v>
      </c>
      <c r="O47" s="2">
        <v>1</v>
      </c>
      <c r="P47" s="13">
        <f t="shared" si="0"/>
        <v>6</v>
      </c>
      <c r="Q47" s="14">
        <f t="shared" si="3"/>
        <v>7.5</v>
      </c>
      <c r="R47" s="15"/>
      <c r="S47" s="55">
        <v>8.5</v>
      </c>
      <c r="T47" s="55">
        <v>10</v>
      </c>
      <c r="V47" s="49">
        <v>17.5</v>
      </c>
      <c r="W47" s="16"/>
      <c r="X47" s="17">
        <v>41</v>
      </c>
      <c r="Y47" s="14">
        <v>41</v>
      </c>
      <c r="Z47" s="18"/>
      <c r="AA47" s="34">
        <f t="shared" si="4"/>
        <v>84.5</v>
      </c>
      <c r="AB47" s="24" t="str">
        <f t="shared" si="5"/>
        <v>A</v>
      </c>
    </row>
    <row r="48" spans="1:28" ht="15" customHeight="1" x14ac:dyDescent="0.25">
      <c r="D48" s="50">
        <v>10</v>
      </c>
      <c r="E48" s="50"/>
      <c r="F48" s="51" t="s">
        <v>124</v>
      </c>
      <c r="G48" s="52" t="s">
        <v>125</v>
      </c>
      <c r="H48" s="2">
        <v>1</v>
      </c>
      <c r="I48" s="2">
        <v>1</v>
      </c>
      <c r="J48" s="2">
        <v>1</v>
      </c>
      <c r="K48" s="19">
        <v>1</v>
      </c>
      <c r="L48" s="19">
        <v>1</v>
      </c>
      <c r="M48" s="19">
        <v>0</v>
      </c>
      <c r="N48" s="2">
        <v>1</v>
      </c>
      <c r="O48" s="2">
        <v>1</v>
      </c>
      <c r="P48" s="13">
        <f t="shared" si="0"/>
        <v>7</v>
      </c>
      <c r="Q48" s="14">
        <f t="shared" si="3"/>
        <v>8.75</v>
      </c>
      <c r="R48" s="15"/>
      <c r="S48" s="55">
        <v>5.5</v>
      </c>
      <c r="T48" s="55">
        <v>5</v>
      </c>
      <c r="V48" s="49">
        <v>12.5</v>
      </c>
      <c r="W48" s="16"/>
      <c r="X48" s="17">
        <v>19</v>
      </c>
      <c r="Y48" s="14">
        <v>19</v>
      </c>
      <c r="Z48" s="18"/>
      <c r="AA48" s="34">
        <f t="shared" si="4"/>
        <v>50.75</v>
      </c>
      <c r="AB48" s="24" t="str">
        <f t="shared" si="5"/>
        <v>D</v>
      </c>
    </row>
    <row r="49" spans="4:28" ht="15" customHeight="1" x14ac:dyDescent="0.25">
      <c r="D49" s="50">
        <v>10</v>
      </c>
      <c r="E49" s="50"/>
      <c r="F49" s="51" t="s">
        <v>126</v>
      </c>
      <c r="G49" s="52" t="s">
        <v>127</v>
      </c>
      <c r="H49" s="2">
        <v>1</v>
      </c>
      <c r="I49" s="2">
        <v>1</v>
      </c>
      <c r="J49" s="2">
        <v>1</v>
      </c>
      <c r="K49" s="19">
        <v>1</v>
      </c>
      <c r="L49" s="19">
        <v>1</v>
      </c>
      <c r="M49" s="19">
        <v>1</v>
      </c>
      <c r="N49" s="2">
        <v>1</v>
      </c>
      <c r="O49" s="2">
        <v>1</v>
      </c>
      <c r="P49" s="13">
        <f t="shared" si="0"/>
        <v>8</v>
      </c>
      <c r="Q49" s="14">
        <f t="shared" si="3"/>
        <v>10</v>
      </c>
      <c r="R49" s="15"/>
      <c r="S49" s="55">
        <v>5.5</v>
      </c>
      <c r="T49" s="55">
        <v>5</v>
      </c>
      <c r="V49" s="49">
        <v>12.5</v>
      </c>
      <c r="W49" s="16"/>
      <c r="X49" s="17">
        <v>22</v>
      </c>
      <c r="Y49" s="14">
        <v>22</v>
      </c>
      <c r="Z49" s="18"/>
      <c r="AA49" s="34">
        <f t="shared" si="4"/>
        <v>55</v>
      </c>
      <c r="AB49" s="24" t="str">
        <f t="shared" si="5"/>
        <v>D+</v>
      </c>
    </row>
    <row r="50" spans="4:28" ht="15" customHeight="1" x14ac:dyDescent="0.25">
      <c r="D50" s="50">
        <v>10</v>
      </c>
      <c r="E50" s="50"/>
      <c r="F50" s="51" t="s">
        <v>128</v>
      </c>
      <c r="G50" s="52" t="s">
        <v>129</v>
      </c>
      <c r="H50" s="2">
        <v>1</v>
      </c>
      <c r="I50" s="2">
        <v>1</v>
      </c>
      <c r="J50" s="2">
        <v>1</v>
      </c>
      <c r="K50" s="19">
        <v>1</v>
      </c>
      <c r="L50" s="19">
        <v>1</v>
      </c>
      <c r="M50" s="19">
        <v>1</v>
      </c>
      <c r="N50" s="2">
        <v>1</v>
      </c>
      <c r="O50" s="2">
        <v>1</v>
      </c>
      <c r="P50" s="13">
        <f t="shared" si="0"/>
        <v>8</v>
      </c>
      <c r="Q50" s="14">
        <f t="shared" si="3"/>
        <v>10</v>
      </c>
      <c r="R50" s="15"/>
      <c r="S50" s="55">
        <v>5.5</v>
      </c>
      <c r="T50" s="55">
        <v>5</v>
      </c>
      <c r="V50" s="49">
        <v>12.5</v>
      </c>
      <c r="W50" s="16"/>
      <c r="X50" s="17">
        <v>25</v>
      </c>
      <c r="Y50" s="14">
        <v>25</v>
      </c>
      <c r="Z50" s="18"/>
      <c r="AA50" s="34">
        <f t="shared" si="4"/>
        <v>58</v>
      </c>
      <c r="AB50" s="24" t="str">
        <f t="shared" si="5"/>
        <v>D+</v>
      </c>
    </row>
    <row r="51" spans="4:28" ht="15" customHeight="1" x14ac:dyDescent="0.25">
      <c r="D51" s="60">
        <v>11</v>
      </c>
      <c r="E51" s="60"/>
      <c r="F51" s="61" t="s">
        <v>130</v>
      </c>
      <c r="G51" s="62" t="s">
        <v>131</v>
      </c>
      <c r="H51" s="2">
        <v>1</v>
      </c>
      <c r="I51" s="2">
        <v>1</v>
      </c>
      <c r="J51" s="2">
        <v>1</v>
      </c>
      <c r="K51" s="19">
        <v>1</v>
      </c>
      <c r="L51" s="19">
        <v>0</v>
      </c>
      <c r="M51" s="19">
        <v>1</v>
      </c>
      <c r="N51" s="2">
        <v>1</v>
      </c>
      <c r="O51" s="2">
        <v>1</v>
      </c>
      <c r="P51" s="13">
        <f t="shared" si="0"/>
        <v>7</v>
      </c>
      <c r="Q51" s="14">
        <f t="shared" si="3"/>
        <v>8.75</v>
      </c>
      <c r="R51" s="15"/>
      <c r="S51" s="55">
        <v>9</v>
      </c>
      <c r="T51" s="55">
        <v>10</v>
      </c>
      <c r="V51" s="49">
        <v>11</v>
      </c>
      <c r="W51" s="16"/>
      <c r="X51" s="17">
        <v>36</v>
      </c>
      <c r="Y51" s="14">
        <v>36</v>
      </c>
      <c r="Z51" s="18"/>
      <c r="AA51" s="34">
        <f t="shared" si="4"/>
        <v>74.75</v>
      </c>
      <c r="AB51" s="24" t="str">
        <f t="shared" si="5"/>
        <v>B+</v>
      </c>
    </row>
    <row r="52" spans="4:28" ht="15" customHeight="1" x14ac:dyDescent="0.25">
      <c r="D52" s="60">
        <v>11</v>
      </c>
      <c r="E52" s="60"/>
      <c r="F52" s="61" t="s">
        <v>132</v>
      </c>
      <c r="G52" s="62" t="s">
        <v>133</v>
      </c>
      <c r="H52" s="2">
        <v>1</v>
      </c>
      <c r="I52" s="2">
        <v>1</v>
      </c>
      <c r="J52" s="2">
        <v>1</v>
      </c>
      <c r="K52" s="19">
        <v>1</v>
      </c>
      <c r="L52" s="19">
        <v>1</v>
      </c>
      <c r="M52" s="19">
        <v>1</v>
      </c>
      <c r="N52" s="2">
        <v>1</v>
      </c>
      <c r="O52" s="2">
        <v>1</v>
      </c>
      <c r="P52" s="13">
        <f t="shared" si="0"/>
        <v>8</v>
      </c>
      <c r="Q52" s="14">
        <f t="shared" si="3"/>
        <v>10</v>
      </c>
      <c r="R52" s="15"/>
      <c r="S52" s="55">
        <v>9</v>
      </c>
      <c r="T52" s="55">
        <v>10</v>
      </c>
      <c r="V52" s="49">
        <v>11</v>
      </c>
      <c r="W52" s="16"/>
      <c r="X52" s="17">
        <v>21</v>
      </c>
      <c r="Y52" s="14">
        <v>21</v>
      </c>
      <c r="Z52" s="18"/>
      <c r="AA52" s="34">
        <f t="shared" si="4"/>
        <v>61</v>
      </c>
      <c r="AB52" s="24" t="str">
        <f t="shared" si="5"/>
        <v>C</v>
      </c>
    </row>
    <row r="53" spans="4:28" ht="15" customHeight="1" x14ac:dyDescent="0.25">
      <c r="D53" s="60">
        <v>11</v>
      </c>
      <c r="E53" s="60"/>
      <c r="F53" s="63" t="s">
        <v>134</v>
      </c>
      <c r="G53" s="62" t="s">
        <v>135</v>
      </c>
      <c r="H53" s="2">
        <v>1</v>
      </c>
      <c r="I53" s="2">
        <v>1</v>
      </c>
      <c r="J53" s="2">
        <v>1</v>
      </c>
      <c r="K53" s="19">
        <v>1</v>
      </c>
      <c r="L53" s="19">
        <v>0</v>
      </c>
      <c r="M53" s="19">
        <v>1</v>
      </c>
      <c r="N53" s="2">
        <v>1</v>
      </c>
      <c r="O53" s="2">
        <v>1</v>
      </c>
      <c r="P53" s="13">
        <f t="shared" si="0"/>
        <v>7</v>
      </c>
      <c r="Q53" s="14">
        <f t="shared" si="3"/>
        <v>8.75</v>
      </c>
      <c r="R53" s="15"/>
      <c r="S53" s="55">
        <v>9</v>
      </c>
      <c r="T53" s="55">
        <v>10</v>
      </c>
      <c r="V53" s="49">
        <v>11</v>
      </c>
      <c r="W53" s="16"/>
      <c r="X53" s="17">
        <v>48</v>
      </c>
      <c r="Y53" s="14">
        <v>48</v>
      </c>
      <c r="Z53" s="18"/>
      <c r="AA53" s="34">
        <f t="shared" si="4"/>
        <v>86.75</v>
      </c>
      <c r="AB53" s="24" t="str">
        <f t="shared" si="5"/>
        <v>A</v>
      </c>
    </row>
    <row r="54" spans="4:28" ht="15" customHeight="1" x14ac:dyDescent="0.25">
      <c r="D54" s="60">
        <v>11</v>
      </c>
      <c r="E54" s="60"/>
      <c r="F54" s="61" t="s">
        <v>136</v>
      </c>
      <c r="G54" s="65" t="s">
        <v>137</v>
      </c>
      <c r="H54" s="2">
        <v>1</v>
      </c>
      <c r="I54" s="2">
        <v>0</v>
      </c>
      <c r="J54" s="2">
        <v>0</v>
      </c>
      <c r="K54" s="19">
        <v>0</v>
      </c>
      <c r="L54" s="19">
        <v>0</v>
      </c>
      <c r="M54" s="19">
        <v>0</v>
      </c>
      <c r="N54" s="2">
        <v>1</v>
      </c>
      <c r="O54" s="2">
        <v>1</v>
      </c>
      <c r="P54" s="13">
        <f t="shared" si="0"/>
        <v>3</v>
      </c>
      <c r="Q54" s="14">
        <f t="shared" si="3"/>
        <v>3.75</v>
      </c>
      <c r="R54" s="15"/>
      <c r="S54" s="55">
        <v>9</v>
      </c>
      <c r="T54" s="55">
        <v>10</v>
      </c>
      <c r="V54" s="49">
        <v>11</v>
      </c>
      <c r="W54" s="16"/>
      <c r="X54" s="17">
        <v>21</v>
      </c>
      <c r="Y54" s="14">
        <v>21</v>
      </c>
      <c r="Z54" s="18"/>
      <c r="AA54" s="34">
        <f t="shared" si="4"/>
        <v>54.75</v>
      </c>
      <c r="AB54" s="24">
        <v>18</v>
      </c>
    </row>
    <row r="55" spans="4:28" ht="15" customHeight="1" x14ac:dyDescent="0.25">
      <c r="D55" s="50">
        <v>12</v>
      </c>
      <c r="E55" s="50"/>
      <c r="F55" s="51" t="s">
        <v>70</v>
      </c>
      <c r="G55" s="52" t="s">
        <v>71</v>
      </c>
      <c r="H55" s="2">
        <v>1</v>
      </c>
      <c r="I55" s="2">
        <v>1</v>
      </c>
      <c r="J55" s="2">
        <v>1</v>
      </c>
      <c r="K55" s="19">
        <v>0</v>
      </c>
      <c r="L55" s="19">
        <v>0</v>
      </c>
      <c r="M55" s="19">
        <v>1</v>
      </c>
      <c r="N55" s="2">
        <v>1</v>
      </c>
      <c r="O55" s="2">
        <v>1</v>
      </c>
      <c r="P55" s="13">
        <f t="shared" si="0"/>
        <v>6</v>
      </c>
      <c r="Q55" s="14">
        <f t="shared" si="3"/>
        <v>7.5</v>
      </c>
      <c r="R55" s="15"/>
      <c r="S55" s="55">
        <v>0</v>
      </c>
      <c r="T55" s="55">
        <v>9</v>
      </c>
      <c r="V55" s="49">
        <v>10</v>
      </c>
      <c r="W55" s="16"/>
      <c r="X55" s="17">
        <v>17</v>
      </c>
      <c r="Y55" s="14">
        <v>17</v>
      </c>
      <c r="Z55" s="18"/>
      <c r="AA55" s="34">
        <f t="shared" si="4"/>
        <v>43.5</v>
      </c>
      <c r="AB55" s="24" t="str">
        <f t="shared" ref="AB55:AB65" si="6">IF(AA55&gt;=79.5,"A",IF(AA55&gt;=74.5,"B+",IF(AA55&gt;=69.5,"B",IF(AA55&gt;=64.5,"C+",IF(AA55&gt;=59.5,"C",IF(AA55&gt;=54.5,"D+",IF(AA55&gt;=44.5,"D",IF(AA55&lt;44.5,"FAIL"))))))))</f>
        <v>FAIL</v>
      </c>
    </row>
    <row r="56" spans="4:28" ht="15" customHeight="1" x14ac:dyDescent="0.25">
      <c r="D56" s="50">
        <v>12</v>
      </c>
      <c r="E56" s="50"/>
      <c r="F56" s="51" t="s">
        <v>142</v>
      </c>
      <c r="G56" s="52" t="s">
        <v>143</v>
      </c>
      <c r="H56" s="2">
        <v>1</v>
      </c>
      <c r="I56" s="2">
        <v>0</v>
      </c>
      <c r="J56" s="2">
        <v>0</v>
      </c>
      <c r="K56" s="19">
        <v>0</v>
      </c>
      <c r="L56" s="19">
        <v>1</v>
      </c>
      <c r="M56" s="19">
        <v>0</v>
      </c>
      <c r="N56" s="2">
        <v>1</v>
      </c>
      <c r="O56" s="2">
        <v>1</v>
      </c>
      <c r="P56" s="13">
        <f t="shared" si="0"/>
        <v>4</v>
      </c>
      <c r="Q56" s="14">
        <f t="shared" si="3"/>
        <v>5</v>
      </c>
      <c r="R56" s="15"/>
      <c r="S56" s="55">
        <v>0</v>
      </c>
      <c r="T56" s="55">
        <v>9</v>
      </c>
      <c r="V56" s="49">
        <v>10</v>
      </c>
      <c r="W56" s="16"/>
      <c r="X56" s="17">
        <v>19</v>
      </c>
      <c r="Y56" s="14">
        <v>19</v>
      </c>
      <c r="Z56" s="18"/>
      <c r="AA56" s="34">
        <f t="shared" si="4"/>
        <v>43</v>
      </c>
      <c r="AB56" s="24" t="str">
        <f t="shared" si="6"/>
        <v>FAIL</v>
      </c>
    </row>
    <row r="57" spans="4:28" ht="15" customHeight="1" x14ac:dyDescent="0.25">
      <c r="D57" s="50">
        <v>12</v>
      </c>
      <c r="E57" s="50"/>
      <c r="F57" s="51" t="s">
        <v>152</v>
      </c>
      <c r="G57" s="52" t="s">
        <v>153</v>
      </c>
      <c r="H57" s="2">
        <v>0</v>
      </c>
      <c r="I57" s="2">
        <v>1</v>
      </c>
      <c r="J57" s="2">
        <v>1</v>
      </c>
      <c r="K57" s="19">
        <v>0</v>
      </c>
      <c r="L57" s="19">
        <v>0</v>
      </c>
      <c r="M57" s="19">
        <v>1</v>
      </c>
      <c r="N57" s="2">
        <v>1</v>
      </c>
      <c r="O57" s="2">
        <v>0</v>
      </c>
      <c r="P57" s="13">
        <f t="shared" si="0"/>
        <v>4</v>
      </c>
      <c r="Q57" s="14">
        <f t="shared" si="3"/>
        <v>5</v>
      </c>
      <c r="R57" s="15"/>
      <c r="S57" s="55">
        <v>8.5</v>
      </c>
      <c r="T57" s="55">
        <v>9</v>
      </c>
      <c r="V57" s="49">
        <v>10</v>
      </c>
      <c r="W57" s="16"/>
      <c r="X57" s="17">
        <f>W57/25*40</f>
        <v>0</v>
      </c>
      <c r="Y57" s="14">
        <f>X57/25*40</f>
        <v>0</v>
      </c>
      <c r="Z57" s="18"/>
      <c r="AA57" s="34">
        <f t="shared" si="4"/>
        <v>32.5</v>
      </c>
      <c r="AB57" s="24" t="str">
        <f t="shared" si="6"/>
        <v>FAIL</v>
      </c>
    </row>
    <row r="58" spans="4:28" ht="15" customHeight="1" x14ac:dyDescent="0.25">
      <c r="D58" s="50">
        <v>12</v>
      </c>
      <c r="E58" s="50"/>
      <c r="F58" s="51" t="s">
        <v>154</v>
      </c>
      <c r="G58" s="52" t="s">
        <v>155</v>
      </c>
      <c r="H58" s="2">
        <v>0</v>
      </c>
      <c r="I58" s="2">
        <v>0</v>
      </c>
      <c r="J58" s="2">
        <v>1</v>
      </c>
      <c r="K58" s="19">
        <v>0</v>
      </c>
      <c r="L58" s="19">
        <v>0</v>
      </c>
      <c r="M58" s="19">
        <v>0</v>
      </c>
      <c r="N58" s="2">
        <v>1</v>
      </c>
      <c r="O58" s="2">
        <v>1</v>
      </c>
      <c r="P58" s="13">
        <f t="shared" si="0"/>
        <v>3</v>
      </c>
      <c r="Q58" s="14">
        <f t="shared" si="3"/>
        <v>3.75</v>
      </c>
      <c r="R58" s="15"/>
      <c r="S58" s="55">
        <v>8.5</v>
      </c>
      <c r="T58" s="55">
        <v>9</v>
      </c>
      <c r="V58" s="49">
        <v>10</v>
      </c>
      <c r="W58" s="16"/>
      <c r="X58" s="17">
        <v>23</v>
      </c>
      <c r="Y58" s="14">
        <v>23</v>
      </c>
      <c r="Z58" s="18"/>
      <c r="AA58" s="34">
        <f t="shared" si="4"/>
        <v>54.25</v>
      </c>
      <c r="AB58" s="24" t="str">
        <f t="shared" si="6"/>
        <v>D</v>
      </c>
    </row>
    <row r="59" spans="4:28" ht="15" customHeight="1" x14ac:dyDescent="0.25">
      <c r="D59" s="50">
        <v>12</v>
      </c>
      <c r="E59" s="50"/>
      <c r="F59" s="51" t="s">
        <v>156</v>
      </c>
      <c r="G59" s="52" t="s">
        <v>157</v>
      </c>
      <c r="H59" s="2">
        <v>0</v>
      </c>
      <c r="I59" s="2">
        <v>0</v>
      </c>
      <c r="J59" s="2">
        <v>1</v>
      </c>
      <c r="K59" s="19">
        <v>0</v>
      </c>
      <c r="L59" s="19">
        <v>1</v>
      </c>
      <c r="M59" s="19">
        <v>0</v>
      </c>
      <c r="N59" s="2">
        <v>1</v>
      </c>
      <c r="O59" s="2">
        <v>1</v>
      </c>
      <c r="P59" s="13">
        <f t="shared" si="0"/>
        <v>4</v>
      </c>
      <c r="Q59" s="14">
        <f t="shared" si="3"/>
        <v>5</v>
      </c>
      <c r="R59" s="15"/>
      <c r="S59" s="55">
        <v>8.5</v>
      </c>
      <c r="T59" s="55">
        <v>0</v>
      </c>
      <c r="V59" s="49">
        <v>10</v>
      </c>
      <c r="W59" s="16"/>
      <c r="X59" s="17">
        <v>18</v>
      </c>
      <c r="Y59" s="14">
        <v>18</v>
      </c>
      <c r="Z59" s="18"/>
      <c r="AA59" s="34">
        <f t="shared" si="4"/>
        <v>41.5</v>
      </c>
      <c r="AB59" s="24" t="str">
        <f t="shared" si="6"/>
        <v>FAIL</v>
      </c>
    </row>
    <row r="60" spans="4:28" ht="15" customHeight="1" x14ac:dyDescent="0.25">
      <c r="D60" s="50">
        <v>12</v>
      </c>
      <c r="E60" s="50"/>
      <c r="F60" s="51" t="s">
        <v>158</v>
      </c>
      <c r="G60" s="52" t="s">
        <v>159</v>
      </c>
      <c r="H60" s="2">
        <v>0</v>
      </c>
      <c r="I60" s="2">
        <v>1</v>
      </c>
      <c r="J60" s="2">
        <v>1</v>
      </c>
      <c r="K60" s="19">
        <v>0</v>
      </c>
      <c r="L60" s="19">
        <v>0</v>
      </c>
      <c r="M60" s="19">
        <v>1</v>
      </c>
      <c r="N60" s="2">
        <v>1</v>
      </c>
      <c r="O60" s="2">
        <v>1</v>
      </c>
      <c r="P60" s="13">
        <f t="shared" si="0"/>
        <v>5</v>
      </c>
      <c r="Q60" s="14">
        <f t="shared" si="3"/>
        <v>6.25</v>
      </c>
      <c r="R60" s="15"/>
      <c r="S60" s="55">
        <v>8.5</v>
      </c>
      <c r="T60" s="55">
        <v>9</v>
      </c>
      <c r="V60" s="49">
        <v>10</v>
      </c>
      <c r="W60" s="16"/>
      <c r="X60" s="17">
        <v>26</v>
      </c>
      <c r="Y60" s="14">
        <v>26</v>
      </c>
      <c r="Z60" s="18"/>
      <c r="AA60" s="34">
        <f t="shared" si="4"/>
        <v>59.75</v>
      </c>
      <c r="AB60" s="24" t="str">
        <f t="shared" si="6"/>
        <v>C</v>
      </c>
    </row>
    <row r="61" spans="4:28" ht="15" customHeight="1" x14ac:dyDescent="0.25">
      <c r="D61" s="64">
        <v>13</v>
      </c>
      <c r="E61" s="64"/>
      <c r="F61" s="63" t="s">
        <v>138</v>
      </c>
      <c r="G61" s="65" t="s">
        <v>139</v>
      </c>
      <c r="H61" s="2">
        <v>1</v>
      </c>
      <c r="I61" s="2">
        <v>0</v>
      </c>
      <c r="J61" s="2">
        <v>0</v>
      </c>
      <c r="K61" s="19">
        <v>1</v>
      </c>
      <c r="L61" s="19">
        <v>1</v>
      </c>
      <c r="M61" s="19">
        <v>1</v>
      </c>
      <c r="N61" s="2">
        <v>1</v>
      </c>
      <c r="O61" s="2">
        <v>1</v>
      </c>
      <c r="P61" s="13">
        <f t="shared" si="0"/>
        <v>6</v>
      </c>
      <c r="Q61" s="14">
        <f t="shared" si="3"/>
        <v>7.5</v>
      </c>
      <c r="R61" s="15"/>
      <c r="S61" s="55">
        <v>7</v>
      </c>
      <c r="T61" s="55">
        <v>8</v>
      </c>
      <c r="V61" s="49">
        <v>9</v>
      </c>
      <c r="W61" s="16"/>
      <c r="X61" s="17">
        <v>13</v>
      </c>
      <c r="Y61" s="14">
        <v>13</v>
      </c>
      <c r="Z61" s="18"/>
      <c r="AA61" s="34">
        <f t="shared" si="4"/>
        <v>44.5</v>
      </c>
      <c r="AB61" s="24" t="str">
        <f t="shared" si="6"/>
        <v>D</v>
      </c>
    </row>
    <row r="62" spans="4:28" ht="15" customHeight="1" x14ac:dyDescent="0.25">
      <c r="D62" s="64">
        <v>13</v>
      </c>
      <c r="E62" s="64"/>
      <c r="F62" s="63" t="s">
        <v>140</v>
      </c>
      <c r="G62" s="65" t="s">
        <v>141</v>
      </c>
      <c r="H62" s="2">
        <v>1</v>
      </c>
      <c r="I62" s="2">
        <v>1</v>
      </c>
      <c r="J62" s="2">
        <v>0</v>
      </c>
      <c r="K62" s="19">
        <v>1</v>
      </c>
      <c r="L62" s="19">
        <v>0</v>
      </c>
      <c r="M62" s="19">
        <v>1</v>
      </c>
      <c r="N62" s="2">
        <v>1</v>
      </c>
      <c r="O62" s="2">
        <v>1</v>
      </c>
      <c r="P62" s="13">
        <f t="shared" si="0"/>
        <v>6</v>
      </c>
      <c r="Q62" s="14">
        <f t="shared" si="3"/>
        <v>7.5</v>
      </c>
      <c r="R62" s="15"/>
      <c r="S62" s="55">
        <v>0</v>
      </c>
      <c r="T62" s="55">
        <v>8</v>
      </c>
      <c r="V62" s="49">
        <v>9</v>
      </c>
      <c r="W62" s="16"/>
      <c r="X62" s="17">
        <v>41</v>
      </c>
      <c r="Y62" s="14">
        <v>41</v>
      </c>
      <c r="Z62" s="18"/>
      <c r="AA62" s="34">
        <f t="shared" si="4"/>
        <v>65.5</v>
      </c>
      <c r="AB62" s="24" t="str">
        <f t="shared" si="6"/>
        <v>C+</v>
      </c>
    </row>
    <row r="63" spans="4:28" ht="15" customHeight="1" x14ac:dyDescent="0.25">
      <c r="D63" s="64">
        <v>13</v>
      </c>
      <c r="E63" s="64"/>
      <c r="F63" s="63" t="s">
        <v>150</v>
      </c>
      <c r="G63" s="65" t="s">
        <v>151</v>
      </c>
      <c r="H63" s="2">
        <v>0</v>
      </c>
      <c r="I63" s="2">
        <v>0</v>
      </c>
      <c r="J63" s="2">
        <v>1</v>
      </c>
      <c r="K63" s="19">
        <v>1</v>
      </c>
      <c r="L63" s="19">
        <v>0</v>
      </c>
      <c r="M63" s="19">
        <v>1</v>
      </c>
      <c r="N63" s="2">
        <v>1</v>
      </c>
      <c r="O63" s="2">
        <v>1</v>
      </c>
      <c r="P63" s="13">
        <f t="shared" si="0"/>
        <v>5</v>
      </c>
      <c r="Q63" s="14">
        <f t="shared" si="3"/>
        <v>6.25</v>
      </c>
      <c r="R63" s="15"/>
      <c r="S63" s="55">
        <v>7</v>
      </c>
      <c r="T63" s="55">
        <v>8</v>
      </c>
      <c r="V63" s="49">
        <v>9</v>
      </c>
      <c r="W63" s="16"/>
      <c r="X63" s="17">
        <v>50</v>
      </c>
      <c r="Y63" s="14">
        <v>50</v>
      </c>
      <c r="Z63" s="18"/>
      <c r="AA63" s="34">
        <f t="shared" si="4"/>
        <v>80.25</v>
      </c>
      <c r="AB63" s="24" t="str">
        <f t="shared" si="6"/>
        <v>A</v>
      </c>
    </row>
    <row r="64" spans="4:28" ht="15" customHeight="1" x14ac:dyDescent="0.25">
      <c r="D64" s="64">
        <v>13</v>
      </c>
      <c r="E64" s="64"/>
      <c r="F64" s="63" t="s">
        <v>164</v>
      </c>
      <c r="G64" s="65" t="s">
        <v>165</v>
      </c>
      <c r="H64" s="2">
        <v>0</v>
      </c>
      <c r="I64" s="2">
        <v>0</v>
      </c>
      <c r="J64" s="2">
        <v>0</v>
      </c>
      <c r="K64" s="19">
        <v>1</v>
      </c>
      <c r="L64" s="19">
        <v>1</v>
      </c>
      <c r="M64" s="19">
        <v>0</v>
      </c>
      <c r="N64" s="2">
        <v>0</v>
      </c>
      <c r="O64" s="2">
        <v>1</v>
      </c>
      <c r="P64" s="13">
        <f t="shared" si="0"/>
        <v>3</v>
      </c>
      <c r="Q64" s="14">
        <f t="shared" si="3"/>
        <v>3.75</v>
      </c>
      <c r="R64" s="15"/>
      <c r="S64" s="55">
        <v>0</v>
      </c>
      <c r="T64" s="55">
        <v>8</v>
      </c>
      <c r="V64" s="49">
        <v>0</v>
      </c>
      <c r="W64" s="16"/>
      <c r="X64" s="17">
        <v>12</v>
      </c>
      <c r="Y64" s="14">
        <v>12</v>
      </c>
      <c r="Z64" s="18"/>
      <c r="AA64" s="34">
        <f t="shared" si="4"/>
        <v>23.75</v>
      </c>
      <c r="AB64" s="24" t="str">
        <f t="shared" si="6"/>
        <v>FAIL</v>
      </c>
    </row>
    <row r="65" spans="1:61" ht="15" customHeight="1" x14ac:dyDescent="0.25">
      <c r="D65" s="64">
        <v>13</v>
      </c>
      <c r="E65" s="64"/>
      <c r="F65" s="63" t="s">
        <v>166</v>
      </c>
      <c r="G65" s="65" t="s">
        <v>167</v>
      </c>
      <c r="H65" s="2">
        <v>0</v>
      </c>
      <c r="I65" s="2">
        <v>0</v>
      </c>
      <c r="J65" s="2">
        <v>0</v>
      </c>
      <c r="K65" s="19">
        <v>1</v>
      </c>
      <c r="L65" s="19">
        <v>1</v>
      </c>
      <c r="M65" s="19">
        <v>0</v>
      </c>
      <c r="N65" s="2">
        <v>1</v>
      </c>
      <c r="O65" s="2">
        <v>1</v>
      </c>
      <c r="P65" s="13">
        <f t="shared" si="0"/>
        <v>4</v>
      </c>
      <c r="Q65" s="14">
        <f t="shared" si="3"/>
        <v>5</v>
      </c>
      <c r="R65" s="15"/>
      <c r="S65" s="55">
        <v>0</v>
      </c>
      <c r="T65" s="55">
        <v>0</v>
      </c>
      <c r="V65" s="49">
        <v>9</v>
      </c>
      <c r="W65" s="16"/>
      <c r="X65" s="17">
        <v>26</v>
      </c>
      <c r="Y65" s="14">
        <v>26</v>
      </c>
      <c r="Z65" s="18"/>
      <c r="AA65" s="34">
        <f t="shared" si="4"/>
        <v>40</v>
      </c>
      <c r="AB65" s="24" t="str">
        <f t="shared" si="6"/>
        <v>FAIL</v>
      </c>
    </row>
    <row r="66" spans="1:61" ht="15" customHeight="1" x14ac:dyDescent="0.25">
      <c r="D66" s="1"/>
      <c r="E66" s="1"/>
      <c r="S66" s="1"/>
      <c r="T66" s="1"/>
      <c r="U66" s="1"/>
      <c r="V66" s="1"/>
      <c r="W66" s="1"/>
    </row>
    <row r="67" spans="1:61" s="23" customFormat="1" ht="15" customHeight="1" x14ac:dyDescent="0.25">
      <c r="A67" s="12"/>
      <c r="B67" s="12"/>
      <c r="C67" s="38"/>
      <c r="D67" s="60" t="s">
        <v>169</v>
      </c>
      <c r="E67" s="60"/>
      <c r="F67" s="61" t="s">
        <v>144</v>
      </c>
      <c r="G67" s="62" t="s">
        <v>145</v>
      </c>
      <c r="H67" s="2">
        <v>0</v>
      </c>
      <c r="I67" s="2">
        <v>1</v>
      </c>
      <c r="J67" s="2">
        <v>0</v>
      </c>
      <c r="K67" s="19">
        <v>0</v>
      </c>
      <c r="L67" s="19">
        <v>0</v>
      </c>
      <c r="M67" s="19">
        <v>0</v>
      </c>
      <c r="N67" s="2">
        <v>0</v>
      </c>
      <c r="O67" s="2">
        <f>N67/25*40</f>
        <v>0</v>
      </c>
      <c r="P67" s="13">
        <f>SUM(H67:O67)</f>
        <v>1</v>
      </c>
      <c r="Q67" s="14">
        <f t="shared" ref="Q67" si="7">P67/8*10</f>
        <v>1.25</v>
      </c>
      <c r="R67" s="15"/>
      <c r="S67" s="55">
        <v>10</v>
      </c>
      <c r="T67" s="55">
        <v>0</v>
      </c>
      <c r="U67"/>
      <c r="V67" s="49">
        <v>0</v>
      </c>
      <c r="W67" s="16"/>
      <c r="X67" s="17">
        <f>W67/25*40</f>
        <v>0</v>
      </c>
      <c r="Y67" s="14">
        <f>X67/25*40</f>
        <v>0</v>
      </c>
      <c r="Z67" s="18"/>
      <c r="AA67" s="34">
        <f>Q67+S67+T67+V67+Y67</f>
        <v>11.25</v>
      </c>
      <c r="AB67" s="24" t="str">
        <f>IF(AA67&gt;=79.5,"A",IF(AA67&gt;=74.5,"B+",IF(AA67&gt;=69.5,"B",IF(AA67&gt;=64.5,"C+",IF(AA67&gt;=59.5,"C",IF(AA67&gt;=54.5,"D+",IF(AA67&gt;=44.5,"D",IF(AA67&lt;44.5,"FAIL"))))))))</f>
        <v>FAIL</v>
      </c>
      <c r="AC67" s="1"/>
      <c r="AD67" s="1"/>
      <c r="AE67" s="1"/>
      <c r="AF67" s="1"/>
      <c r="AG67" s="1"/>
      <c r="AH67" s="1"/>
      <c r="AI67" s="1"/>
      <c r="AJ67" s="1"/>
      <c r="AK67" s="1"/>
      <c r="AL67" s="1"/>
      <c r="AM67" s="1"/>
      <c r="AN67" s="1"/>
      <c r="AO67" s="1"/>
      <c r="AP67" s="1"/>
      <c r="AQ67" s="1"/>
      <c r="AR67" s="1"/>
      <c r="AS67" s="1"/>
      <c r="AT67" s="1"/>
      <c r="AU67" s="1"/>
      <c r="AV67" s="1"/>
      <c r="AW67" s="1"/>
      <c r="AX67" s="1"/>
      <c r="AY67" s="1"/>
      <c r="AZ67" s="1"/>
      <c r="BA67" s="1"/>
      <c r="BB67" s="1"/>
      <c r="BC67" s="1"/>
      <c r="BD67" s="1"/>
      <c r="BE67" s="1"/>
      <c r="BF67" s="1"/>
      <c r="BG67" s="1"/>
      <c r="BH67" s="1"/>
      <c r="BI67" s="1"/>
    </row>
    <row r="68" spans="1:61" s="23" customFormat="1" ht="15" customHeight="1" x14ac:dyDescent="0.25">
      <c r="A68" s="58"/>
      <c r="B68" s="58"/>
      <c r="C68" s="57"/>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c r="AF68" s="1"/>
      <c r="AG68" s="1"/>
      <c r="AH68" s="1"/>
      <c r="AI68" s="1"/>
      <c r="AJ68" s="1"/>
      <c r="AK68" s="1"/>
      <c r="AL68" s="1"/>
      <c r="AM68" s="1"/>
      <c r="AN68" s="1"/>
      <c r="AO68" s="1"/>
      <c r="AP68" s="1"/>
      <c r="AQ68" s="1"/>
      <c r="AR68" s="1"/>
      <c r="AS68" s="1"/>
      <c r="AT68" s="1"/>
      <c r="AU68" s="1"/>
      <c r="AV68" s="1"/>
      <c r="AW68" s="1"/>
      <c r="AX68" s="1"/>
      <c r="AY68" s="1"/>
      <c r="AZ68" s="1"/>
      <c r="BA68" s="1"/>
      <c r="BB68" s="1"/>
      <c r="BC68" s="1"/>
      <c r="BD68" s="1"/>
      <c r="BE68" s="1"/>
      <c r="BF68" s="1"/>
      <c r="BG68" s="1"/>
      <c r="BH68" s="1"/>
      <c r="BI68" s="1"/>
    </row>
    <row r="69" spans="1:61" x14ac:dyDescent="0.25">
      <c r="D69" s="70" t="s">
        <v>33</v>
      </c>
      <c r="E69" s="71"/>
      <c r="F69" s="71"/>
      <c r="G69" s="71"/>
    </row>
  </sheetData>
  <sortState ref="D5:AB66">
    <sortCondition ref="D5:D66"/>
  </sortState>
  <mergeCells count="4">
    <mergeCell ref="X2:Y2"/>
    <mergeCell ref="AA2:AB2"/>
    <mergeCell ref="D69:G69"/>
    <mergeCell ref="S2:T2"/>
  </mergeCells>
  <phoneticPr fontId="5" type="noConversion"/>
  <pageMargins left="0.7" right="0.7" top="0.75" bottom="0.75" header="0.3" footer="0.3"/>
  <pageSetup paperSize="9" orientation="portrait"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O35"/>
  <sheetViews>
    <sheetView topLeftCell="A13" workbookViewId="0">
      <selection activeCell="G38" sqref="G38"/>
    </sheetView>
  </sheetViews>
  <sheetFormatPr defaultRowHeight="15" x14ac:dyDescent="0.25"/>
  <cols>
    <col min="4" max="4" width="24.28515625" customWidth="1"/>
  </cols>
  <sheetData>
    <row r="4" spans="2:15" x14ac:dyDescent="0.25">
      <c r="B4" s="1"/>
      <c r="C4" s="1"/>
      <c r="D4" s="1"/>
      <c r="E4" s="1"/>
      <c r="F4" s="1"/>
      <c r="G4" s="1"/>
      <c r="H4" s="1"/>
      <c r="I4" s="1"/>
      <c r="J4" s="1"/>
      <c r="K4" s="1"/>
      <c r="L4" s="1"/>
      <c r="M4" s="1"/>
      <c r="N4" s="1"/>
      <c r="O4" s="1"/>
    </row>
    <row r="5" spans="2:15" x14ac:dyDescent="0.25">
      <c r="B5" s="36"/>
      <c r="C5" s="36"/>
      <c r="D5" s="36"/>
      <c r="E5" s="36"/>
      <c r="F5" s="36"/>
      <c r="G5" s="36"/>
      <c r="H5" s="36"/>
      <c r="I5" s="36"/>
      <c r="J5" s="36"/>
      <c r="K5" s="36"/>
      <c r="L5" s="36"/>
      <c r="M5" s="36"/>
      <c r="N5" s="36"/>
      <c r="O5" s="36"/>
    </row>
    <row r="6" spans="2:15" x14ac:dyDescent="0.25">
      <c r="B6" s="1"/>
      <c r="C6" s="1"/>
      <c r="D6" s="1"/>
      <c r="E6" s="1"/>
      <c r="F6" s="1"/>
      <c r="G6" s="1"/>
      <c r="H6" s="1"/>
      <c r="I6" s="1"/>
      <c r="J6" s="1"/>
      <c r="K6" s="1"/>
      <c r="L6" s="1"/>
      <c r="M6" s="1"/>
      <c r="N6" s="1"/>
      <c r="O6" s="1"/>
    </row>
    <row r="7" spans="2:15" x14ac:dyDescent="0.25">
      <c r="B7" s="1"/>
      <c r="C7" s="1"/>
      <c r="D7" s="1"/>
      <c r="E7" s="1"/>
      <c r="F7" s="1"/>
      <c r="G7" s="1"/>
      <c r="H7" s="1"/>
      <c r="I7" s="1"/>
      <c r="J7" s="1"/>
      <c r="K7" s="1"/>
      <c r="L7" s="1"/>
      <c r="M7" s="1"/>
      <c r="N7" s="1"/>
      <c r="O7" s="1"/>
    </row>
    <row r="8" spans="2:15" x14ac:dyDescent="0.25">
      <c r="B8" s="1"/>
      <c r="C8" s="1"/>
      <c r="D8" s="1"/>
      <c r="E8" s="1"/>
      <c r="F8" s="1"/>
      <c r="G8" s="1"/>
      <c r="H8" s="1"/>
      <c r="I8" s="1"/>
      <c r="J8" s="1"/>
      <c r="K8" s="1"/>
      <c r="L8" s="1"/>
      <c r="M8" s="1"/>
      <c r="N8" s="1"/>
      <c r="O8" s="1"/>
    </row>
    <row r="9" spans="2:15" x14ac:dyDescent="0.25">
      <c r="B9" s="1"/>
      <c r="C9" s="1"/>
      <c r="D9" s="1"/>
      <c r="E9" s="1"/>
      <c r="F9" s="1"/>
      <c r="G9" s="1"/>
      <c r="H9" s="1"/>
      <c r="I9" s="1"/>
      <c r="J9" s="1"/>
      <c r="K9" s="1"/>
      <c r="L9" s="1"/>
      <c r="M9" s="1"/>
      <c r="N9" s="1"/>
      <c r="O9" s="1"/>
    </row>
    <row r="10" spans="2:15" x14ac:dyDescent="0.25">
      <c r="B10" s="1"/>
      <c r="C10" s="1"/>
      <c r="D10" s="1"/>
      <c r="E10" s="1"/>
      <c r="F10" s="1"/>
      <c r="G10" s="1"/>
      <c r="H10" s="1"/>
      <c r="I10" s="1"/>
      <c r="J10" s="1"/>
      <c r="K10" s="1"/>
      <c r="L10" s="1"/>
      <c r="M10" s="1"/>
      <c r="N10" s="1"/>
      <c r="O10" s="1"/>
    </row>
    <row r="11" spans="2:15" x14ac:dyDescent="0.25">
      <c r="B11" s="1"/>
      <c r="C11" s="1"/>
      <c r="D11" s="1"/>
      <c r="E11" s="1"/>
      <c r="F11" s="1"/>
      <c r="G11" s="1"/>
      <c r="H11" s="1"/>
      <c r="I11" s="1"/>
      <c r="J11" s="1"/>
      <c r="K11" s="1"/>
      <c r="L11" s="1"/>
      <c r="M11" s="1"/>
      <c r="N11" s="1"/>
      <c r="O11" s="1"/>
    </row>
    <row r="12" spans="2:15" x14ac:dyDescent="0.25">
      <c r="B12" s="1"/>
      <c r="C12" s="1"/>
      <c r="D12" s="1"/>
      <c r="E12" s="1"/>
      <c r="F12" s="1"/>
      <c r="G12" s="1"/>
      <c r="H12" s="1"/>
      <c r="I12" s="1"/>
      <c r="J12" s="1"/>
      <c r="K12" s="1"/>
      <c r="L12" s="1"/>
      <c r="M12" s="1"/>
      <c r="N12" s="1"/>
      <c r="O12" s="1"/>
    </row>
    <row r="13" spans="2:15" ht="15.75" thickBot="1" x14ac:dyDescent="0.3">
      <c r="B13" s="1"/>
      <c r="C13" s="1"/>
      <c r="D13" s="1"/>
      <c r="E13" s="1"/>
      <c r="F13" s="1"/>
      <c r="G13" s="1"/>
      <c r="H13" s="1"/>
      <c r="I13" s="1"/>
      <c r="J13" s="1"/>
      <c r="K13" s="1"/>
      <c r="L13" s="1"/>
      <c r="M13" s="1"/>
      <c r="N13" s="1"/>
      <c r="O13" s="1"/>
    </row>
    <row r="14" spans="2:15" ht="18.75" x14ac:dyDescent="0.3">
      <c r="B14" s="35"/>
      <c r="C14" s="35"/>
      <c r="D14" s="1"/>
      <c r="E14" s="1"/>
      <c r="F14" s="1"/>
      <c r="G14" s="1"/>
      <c r="H14" s="1"/>
      <c r="I14" s="1"/>
      <c r="J14" s="1"/>
      <c r="K14" s="1"/>
      <c r="L14" s="1"/>
      <c r="M14" s="1"/>
      <c r="N14" s="73" t="s">
        <v>26</v>
      </c>
      <c r="O14" s="74"/>
    </row>
    <row r="15" spans="2:15" x14ac:dyDescent="0.25">
      <c r="B15" s="1"/>
      <c r="C15" s="1"/>
      <c r="D15" s="35"/>
      <c r="E15" s="35"/>
      <c r="F15" s="35"/>
      <c r="G15" s="35"/>
      <c r="H15" s="35"/>
      <c r="I15" s="35"/>
      <c r="J15" s="35"/>
      <c r="K15" s="35"/>
      <c r="L15" s="35"/>
      <c r="M15" s="35"/>
      <c r="N15" s="41"/>
      <c r="O15" s="42"/>
    </row>
    <row r="16" spans="2:15" x14ac:dyDescent="0.25">
      <c r="B16" s="1"/>
      <c r="C16" s="1"/>
      <c r="D16" s="1"/>
      <c r="E16" s="1"/>
      <c r="F16" s="1"/>
      <c r="G16" s="1"/>
      <c r="H16" s="1"/>
      <c r="I16" s="1"/>
      <c r="J16" s="1"/>
      <c r="K16" s="1"/>
      <c r="L16" s="1"/>
      <c r="M16" s="1"/>
      <c r="N16" s="41" t="s">
        <v>25</v>
      </c>
      <c r="O16" s="42">
        <f>COUNTIF(Scores!AB5:AB65,"A")</f>
        <v>12</v>
      </c>
    </row>
    <row r="17" spans="2:15" x14ac:dyDescent="0.25">
      <c r="B17" s="1"/>
      <c r="C17" s="1"/>
      <c r="D17" s="1"/>
      <c r="E17" s="1"/>
      <c r="F17" s="1"/>
      <c r="G17" s="1"/>
      <c r="H17" s="1"/>
      <c r="I17" s="1"/>
      <c r="J17" s="1"/>
      <c r="K17" s="1"/>
      <c r="L17" s="1"/>
      <c r="M17" s="1"/>
      <c r="N17" s="41" t="s">
        <v>24</v>
      </c>
      <c r="O17" s="42">
        <f>COUNTIF(Scores!AB5:AB65,"B+")</f>
        <v>7</v>
      </c>
    </row>
    <row r="18" spans="2:15" x14ac:dyDescent="0.25">
      <c r="B18" s="1"/>
      <c r="C18" s="1"/>
      <c r="D18" s="1"/>
      <c r="E18" s="1"/>
      <c r="F18" s="1"/>
      <c r="G18" s="1"/>
      <c r="H18" s="1"/>
      <c r="I18" s="1"/>
      <c r="J18" s="1"/>
      <c r="K18" s="1"/>
      <c r="L18" s="1"/>
      <c r="M18" s="1"/>
      <c r="N18" s="41" t="s">
        <v>19</v>
      </c>
      <c r="O18" s="42">
        <f>COUNTIF(Scores!AB5:AB65,"B")</f>
        <v>5</v>
      </c>
    </row>
    <row r="19" spans="2:15" x14ac:dyDescent="0.25">
      <c r="B19" s="1"/>
      <c r="C19" s="1"/>
      <c r="D19" s="1"/>
      <c r="E19" s="1"/>
      <c r="F19" s="1"/>
      <c r="G19" s="1"/>
      <c r="H19" s="1"/>
      <c r="I19" s="1"/>
      <c r="J19" s="1"/>
      <c r="K19" s="1"/>
      <c r="L19" s="1"/>
      <c r="M19" s="1"/>
      <c r="N19" s="41" t="s">
        <v>20</v>
      </c>
      <c r="O19" s="42">
        <f>COUNTIF(Scores!AB5:AB65,"C+")</f>
        <v>9</v>
      </c>
    </row>
    <row r="20" spans="2:15" x14ac:dyDescent="0.25">
      <c r="B20" s="1"/>
      <c r="C20" s="1"/>
      <c r="D20" s="1"/>
      <c r="E20" s="1"/>
      <c r="F20" s="1"/>
      <c r="G20" s="1"/>
      <c r="H20" s="1"/>
      <c r="I20" s="1"/>
      <c r="J20" s="1"/>
      <c r="K20" s="1"/>
      <c r="L20" s="1"/>
      <c r="M20" s="1"/>
      <c r="N20" s="41" t="s">
        <v>21</v>
      </c>
      <c r="O20" s="42">
        <f>COUNTIF(Scores!AB5:AB65,"C")</f>
        <v>3</v>
      </c>
    </row>
    <row r="21" spans="2:15" x14ac:dyDescent="0.25">
      <c r="B21" s="1"/>
      <c r="C21" s="1"/>
      <c r="D21" s="1"/>
      <c r="E21" s="1"/>
      <c r="F21" s="1"/>
      <c r="G21" s="1"/>
      <c r="H21" s="1"/>
      <c r="I21" s="1"/>
      <c r="J21" s="1"/>
      <c r="K21" s="1"/>
      <c r="L21" s="1"/>
      <c r="M21" s="1"/>
      <c r="N21" s="41" t="s">
        <v>22</v>
      </c>
      <c r="O21" s="42">
        <f>COUNTIF(Scores!AB5:AB65,"D+")</f>
        <v>10</v>
      </c>
    </row>
    <row r="22" spans="2:15" x14ac:dyDescent="0.25">
      <c r="B22" s="1"/>
      <c r="C22" s="1"/>
      <c r="D22" s="23"/>
      <c r="E22" s="23"/>
      <c r="F22" s="23"/>
      <c r="G22" s="23"/>
      <c r="H22" s="23"/>
      <c r="I22" s="23"/>
      <c r="J22" s="23"/>
      <c r="K22" s="23"/>
      <c r="L22" s="23"/>
      <c r="M22" s="23"/>
      <c r="N22" s="41" t="s">
        <v>23</v>
      </c>
      <c r="O22" s="42">
        <f>COUNTIF(Scores!AB5:AB65,"FAIL")</f>
        <v>6</v>
      </c>
    </row>
    <row r="23" spans="2:15" ht="15.75" thickBot="1" x14ac:dyDescent="0.3">
      <c r="B23" s="1"/>
      <c r="C23" s="1"/>
      <c r="D23" s="1"/>
      <c r="E23" s="1"/>
      <c r="F23" s="1"/>
      <c r="G23" s="1"/>
      <c r="H23" s="1"/>
      <c r="I23" s="1"/>
      <c r="J23" s="1"/>
      <c r="K23" s="1"/>
      <c r="L23" s="1"/>
      <c r="M23" s="1"/>
      <c r="N23" s="43" t="s">
        <v>27</v>
      </c>
      <c r="O23" s="44">
        <f>COUNTIF(Scores!AB5:AB65,"I")</f>
        <v>0</v>
      </c>
    </row>
    <row r="24" spans="2:15" x14ac:dyDescent="0.25">
      <c r="B24" s="1"/>
      <c r="C24" s="1"/>
      <c r="D24" s="1"/>
      <c r="E24" s="1"/>
      <c r="F24" s="1"/>
      <c r="G24" s="1"/>
      <c r="H24" s="1"/>
      <c r="I24" s="1"/>
      <c r="J24" s="1"/>
      <c r="K24" s="1"/>
      <c r="L24" s="1"/>
      <c r="M24" s="1"/>
      <c r="N24" s="1"/>
      <c r="O24" s="1"/>
    </row>
    <row r="25" spans="2:15" x14ac:dyDescent="0.25">
      <c r="B25" s="1"/>
      <c r="C25" s="1"/>
      <c r="D25" s="1"/>
      <c r="E25" s="1"/>
      <c r="F25" s="1"/>
      <c r="G25" s="1"/>
      <c r="H25" s="1"/>
      <c r="I25" s="1"/>
      <c r="J25" s="1"/>
      <c r="K25" s="1"/>
      <c r="L25" s="1"/>
      <c r="M25" s="1"/>
      <c r="N25" s="1"/>
      <c r="O25" s="1"/>
    </row>
    <row r="26" spans="2:15" x14ac:dyDescent="0.25">
      <c r="B26" s="1"/>
      <c r="C26" s="1"/>
      <c r="D26" s="1"/>
      <c r="E26" s="1"/>
      <c r="F26" s="1"/>
      <c r="G26" s="1"/>
      <c r="H26" s="1"/>
      <c r="I26" s="1"/>
      <c r="J26" s="1"/>
      <c r="K26" s="1"/>
      <c r="L26" s="1"/>
      <c r="M26" s="1"/>
      <c r="N26" s="1"/>
      <c r="O26" s="1"/>
    </row>
    <row r="27" spans="2:15" x14ac:dyDescent="0.25">
      <c r="B27" s="1"/>
      <c r="C27" s="1"/>
      <c r="D27" s="1"/>
      <c r="E27" s="1"/>
      <c r="F27" s="1"/>
      <c r="G27" s="1"/>
      <c r="H27" s="1"/>
      <c r="I27" s="1"/>
      <c r="J27" s="1"/>
      <c r="K27" s="1"/>
      <c r="L27" s="1"/>
      <c r="M27" s="1"/>
      <c r="N27" s="1"/>
      <c r="O27" s="1"/>
    </row>
    <row r="28" spans="2:15" x14ac:dyDescent="0.25">
      <c r="B28" s="1"/>
      <c r="C28" s="1"/>
      <c r="D28" s="1"/>
      <c r="E28" s="1"/>
      <c r="F28" s="1"/>
      <c r="G28" s="1"/>
      <c r="H28" s="1"/>
      <c r="I28" s="1"/>
      <c r="J28" s="1"/>
      <c r="K28" s="1"/>
      <c r="L28" s="1"/>
      <c r="M28" s="1"/>
      <c r="N28" s="1"/>
      <c r="O28" s="1"/>
    </row>
    <row r="29" spans="2:15" x14ac:dyDescent="0.25">
      <c r="B29" s="1"/>
      <c r="C29" s="1"/>
      <c r="D29" s="1"/>
      <c r="E29" s="1"/>
      <c r="F29" s="1"/>
      <c r="G29" s="1"/>
      <c r="H29" s="1"/>
      <c r="I29" s="1"/>
      <c r="J29" s="1"/>
      <c r="K29" s="1"/>
      <c r="L29" s="1"/>
      <c r="M29" s="1"/>
      <c r="N29" s="1"/>
      <c r="O29" s="1"/>
    </row>
    <row r="30" spans="2:15" x14ac:dyDescent="0.25">
      <c r="B30" s="1"/>
      <c r="C30" s="1"/>
      <c r="D30" s="1"/>
      <c r="E30" s="1"/>
      <c r="F30" s="1"/>
      <c r="G30" s="1"/>
      <c r="H30" s="1"/>
      <c r="I30" s="1"/>
      <c r="J30" s="1"/>
      <c r="K30" s="1"/>
      <c r="L30" s="1"/>
      <c r="M30" s="1"/>
      <c r="N30" s="1"/>
      <c r="O30" s="1"/>
    </row>
    <row r="31" spans="2:15" x14ac:dyDescent="0.25">
      <c r="B31" s="76" t="s">
        <v>34</v>
      </c>
      <c r="C31" s="77"/>
      <c r="D31" s="78"/>
      <c r="E31" s="40">
        <f>AVERAGE(Scores!X5:X65)</f>
        <v>27.327868852459016</v>
      </c>
      <c r="F31" s="1"/>
      <c r="G31" s="1"/>
      <c r="H31" s="1"/>
      <c r="I31" s="1"/>
      <c r="J31" s="1"/>
      <c r="K31" s="1"/>
      <c r="L31" s="1"/>
      <c r="M31" s="1"/>
      <c r="N31" s="1"/>
      <c r="O31" s="1"/>
    </row>
    <row r="32" spans="2:15" x14ac:dyDescent="0.25">
      <c r="B32" s="75" t="s">
        <v>168</v>
      </c>
      <c r="C32" s="75"/>
      <c r="D32" s="75"/>
      <c r="E32" s="47">
        <f>AVERAGE(Scores!AA5:AA65)</f>
        <v>64.767213114754099</v>
      </c>
      <c r="F32" s="1"/>
      <c r="G32" s="1"/>
      <c r="H32" s="1"/>
      <c r="I32" s="1"/>
      <c r="J32" s="1"/>
      <c r="K32" s="1"/>
      <c r="L32" s="1"/>
      <c r="M32" s="1"/>
      <c r="N32" s="1"/>
      <c r="O32" s="1"/>
    </row>
    <row r="33" spans="2:15" x14ac:dyDescent="0.25">
      <c r="B33" s="48" t="s">
        <v>32</v>
      </c>
      <c r="C33" s="48"/>
      <c r="D33" s="48"/>
      <c r="E33" s="48"/>
      <c r="F33" s="48"/>
      <c r="G33" s="48"/>
      <c r="H33" s="48"/>
      <c r="I33" s="1"/>
      <c r="J33" s="1"/>
      <c r="K33" s="1"/>
      <c r="L33" s="1"/>
      <c r="M33" s="1"/>
      <c r="N33" s="1"/>
      <c r="O33" s="1"/>
    </row>
    <row r="34" spans="2:15" x14ac:dyDescent="0.25">
      <c r="B34" s="1"/>
    </row>
    <row r="35" spans="2:15" x14ac:dyDescent="0.25">
      <c r="K35" s="1"/>
    </row>
  </sheetData>
  <mergeCells count="3">
    <mergeCell ref="N14:O14"/>
    <mergeCell ref="B32:D32"/>
    <mergeCell ref="B31:D31"/>
  </mergeCells>
  <phoneticPr fontId="5" type="noConversion"/>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Scores</vt:lpstr>
      <vt:lpstr>Results summary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Gareth</dc:creator>
  <cp:lastModifiedBy>Gareth</cp:lastModifiedBy>
  <dcterms:created xsi:type="dcterms:W3CDTF">2009-12-15T00:51:19Z</dcterms:created>
  <dcterms:modified xsi:type="dcterms:W3CDTF">2013-03-18T09:04:31Z</dcterms:modified>
</cp:coreProperties>
</file>