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120" windowHeight="9120"/>
  </bookViews>
  <sheets>
    <sheet name="Scores" sheetId="1" r:id="rId1"/>
    <sheet name="Results summary" sheetId="2" r:id="rId2"/>
  </sheets>
  <definedNames>
    <definedName name="_xlnm._FilterDatabase" localSheetId="0" hidden="1">Scores!$A$5:$AF$14</definedName>
  </definedNames>
  <calcPr calcId="144525"/>
</workbook>
</file>

<file path=xl/calcChain.xml><?xml version="1.0" encoding="utf-8"?>
<calcChain xmlns="http://schemas.openxmlformats.org/spreadsheetml/2006/main">
  <c r="AB5" i="1" l="1"/>
  <c r="AB11" i="1"/>
  <c r="AB9" i="1"/>
  <c r="AB6" i="1"/>
  <c r="AB7" i="1"/>
  <c r="AB19" i="1"/>
  <c r="AB20" i="1"/>
  <c r="AB8" i="1"/>
  <c r="AB10" i="1"/>
  <c r="AB23" i="1"/>
  <c r="AB15" i="1"/>
  <c r="AB16" i="1"/>
  <c r="AB12" i="1"/>
  <c r="AB21" i="1"/>
  <c r="AB17" i="1"/>
  <c r="AB18" i="1"/>
  <c r="AB13" i="1"/>
  <c r="AB22" i="1"/>
  <c r="R5" i="1"/>
  <c r="S5" i="1" s="1"/>
  <c r="AD5" i="1" s="1"/>
  <c r="AE5" i="1" s="1"/>
  <c r="R11" i="1"/>
  <c r="S11" i="1" s="1"/>
  <c r="R9" i="1"/>
  <c r="S9" i="1" s="1"/>
  <c r="R6" i="1"/>
  <c r="S6" i="1" s="1"/>
  <c r="R7" i="1"/>
  <c r="S7" i="1" s="1"/>
  <c r="AD7" i="1" s="1"/>
  <c r="AE7" i="1" s="1"/>
  <c r="R19" i="1"/>
  <c r="S19" i="1" s="1"/>
  <c r="R20" i="1"/>
  <c r="S20" i="1" s="1"/>
  <c r="R8" i="1"/>
  <c r="S8" i="1" s="1"/>
  <c r="R10" i="1"/>
  <c r="S10" i="1" s="1"/>
  <c r="R23" i="1"/>
  <c r="S23" i="1" s="1"/>
  <c r="R15" i="1"/>
  <c r="S15" i="1" s="1"/>
  <c r="R16" i="1"/>
  <c r="S16" i="1" s="1"/>
  <c r="R12" i="1"/>
  <c r="S12" i="1" s="1"/>
  <c r="R21" i="1"/>
  <c r="S21" i="1" s="1"/>
  <c r="R17" i="1"/>
  <c r="S17" i="1" s="1"/>
  <c r="R18" i="1"/>
  <c r="S18" i="1" s="1"/>
  <c r="R13" i="1"/>
  <c r="S13" i="1" s="1"/>
  <c r="R22" i="1"/>
  <c r="S22" i="1" s="1"/>
  <c r="R14" i="1"/>
  <c r="S14" i="1" s="1"/>
  <c r="AD8" i="1" l="1"/>
  <c r="AE8" i="1" s="1"/>
  <c r="AD11" i="1"/>
  <c r="AE11" i="1" s="1"/>
  <c r="AD12" i="1"/>
  <c r="AE12" i="1" s="1"/>
  <c r="AD6" i="1"/>
  <c r="AE6" i="1" s="1"/>
  <c r="AD13" i="1"/>
  <c r="AE13" i="1" s="1"/>
  <c r="AD17" i="1"/>
  <c r="AE17" i="1" s="1"/>
  <c r="AD15" i="1"/>
  <c r="AE15" i="1" s="1"/>
  <c r="AD19" i="1"/>
  <c r="AE19" i="1" s="1"/>
  <c r="AD22" i="1"/>
  <c r="AD18" i="1"/>
  <c r="AE18" i="1" s="1"/>
  <c r="AD21" i="1"/>
  <c r="AE21" i="1" s="1"/>
  <c r="AD16" i="1"/>
  <c r="AE16" i="1" s="1"/>
  <c r="AD23" i="1"/>
  <c r="AD10" i="1"/>
  <c r="AE10" i="1" s="1"/>
  <c r="AD20" i="1"/>
  <c r="AE20" i="1" s="1"/>
  <c r="AD9" i="1"/>
  <c r="AE9" i="1" s="1"/>
  <c r="AB14" i="1"/>
  <c r="AD14" i="1" l="1"/>
  <c r="AE14" i="1" s="1"/>
  <c r="O23" i="2" s="1"/>
  <c r="E31" i="2"/>
  <c r="O18" i="2" l="1"/>
  <c r="O17" i="2"/>
  <c r="O19" i="2"/>
  <c r="O20" i="2"/>
  <c r="O21" i="2"/>
  <c r="O16" i="2"/>
  <c r="O22" i="2"/>
  <c r="E32" i="2"/>
</calcChain>
</file>

<file path=xl/sharedStrings.xml><?xml version="1.0" encoding="utf-8"?>
<sst xmlns="http://schemas.openxmlformats.org/spreadsheetml/2006/main" count="110" uniqueCount="90">
  <si>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</si>
  <si>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</si>
  <si>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</si>
  <si>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</si>
  <si>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</si>
  <si>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</si>
  <si>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</si>
  <si>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</si>
  <si>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</si>
  <si>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</si>
  <si>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</si>
  <si>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</si>
  <si>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</si>
  <si>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</si>
  <si>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</si>
  <si>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</si>
  <si>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</si>
  <si>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</si>
  <si>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</si>
  <si>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</si>
  <si>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</si>
  <si>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</si>
  <si>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</si>
  <si>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</si>
  <si>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</si>
  <si>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</si>
  <si>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</si>
  <si>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</si>
  <si>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</si>
  <si>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</si>
  <si>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</si>
  <si>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</si>
  <si>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</si>
  <si>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</si>
  <si>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</si>
  <si>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MS</t>
  </si>
  <si>
    <t>My Special Letter</t>
  </si>
  <si>
    <t>Quiz</t>
  </si>
  <si>
    <t>/50</t>
  </si>
  <si>
    <t>L8</t>
  </si>
  <si>
    <t>/8</t>
  </si>
  <si>
    <t>/30</t>
  </si>
  <si>
    <t>/20</t>
  </si>
  <si>
    <t>Part 1</t>
  </si>
  <si>
    <t>Part 2</t>
  </si>
  <si>
    <t>Average score on the exam (mean)   (out of 50)</t>
  </si>
  <si>
    <t>Student ID</t>
  </si>
  <si>
    <t>L9</t>
  </si>
  <si>
    <t>MR.</t>
  </si>
  <si>
    <t>GASPER</t>
  </si>
  <si>
    <t>PALISKA</t>
  </si>
  <si>
    <t>JASON</t>
  </si>
  <si>
    <t>ALAVI</t>
  </si>
  <si>
    <t>KOHTA</t>
  </si>
  <si>
    <t>TAKAZAWA</t>
  </si>
  <si>
    <t>JACKY</t>
  </si>
  <si>
    <t>PECQUEUR</t>
  </si>
  <si>
    <t>DOMINIC</t>
  </si>
  <si>
    <t>SCOTT</t>
  </si>
  <si>
    <t>ABDINASIR</t>
  </si>
  <si>
    <t>MOHAMUD</t>
  </si>
  <si>
    <t>PRAPAWAN</t>
  </si>
  <si>
    <t>SILASUWAN</t>
  </si>
  <si>
    <t>CHUTIKAN</t>
  </si>
  <si>
    <t>SUKONTASINGHA</t>
  </si>
  <si>
    <t>KAPIL</t>
  </si>
  <si>
    <t>DAYA</t>
  </si>
  <si>
    <t>MATTHEW</t>
  </si>
  <si>
    <t>MURT</t>
  </si>
  <si>
    <t>KHANDAKER JAHID</t>
  </si>
  <si>
    <t>SARWAR</t>
  </si>
  <si>
    <t>MS.</t>
  </si>
  <si>
    <t>VAN</t>
  </si>
  <si>
    <t>NGUYEN</t>
  </si>
  <si>
    <t>MOSUNMOLA OLUWAKEMI</t>
  </si>
  <si>
    <t>BAKARE</t>
  </si>
  <si>
    <t>LAI NGOH</t>
  </si>
  <si>
    <t>SIEW</t>
  </si>
  <si>
    <t>ALINLADAH</t>
  </si>
  <si>
    <t>MEEPIEN</t>
  </si>
  <si>
    <t>LIANA</t>
  </si>
  <si>
    <t>VAN ZYL</t>
  </si>
  <si>
    <t>MARTYN</t>
  </si>
  <si>
    <t>KRUGEL</t>
  </si>
  <si>
    <t>BENJAMIN</t>
  </si>
  <si>
    <t>MURPHY</t>
  </si>
  <si>
    <t>LAWAN</t>
  </si>
  <si>
    <t>ATWICHAI</t>
  </si>
  <si>
    <t>DROP?</t>
  </si>
  <si>
    <t>MISSED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</si>
</sst>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7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2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3" fillId="7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7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0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8" fillId="3" borderId="5" xfId="0" applyNumberFormat="1" applyFont="1" applyFill="1" applyBorder="1" applyAlignment="1" applyProtection="1">
      <alignment wrapText="1"/>
      <protection locked="0"/>
    </xf>
    <xf numFmtId="0" fontId="6" fillId="4" borderId="3" xfId="0" applyFont="1" applyFill="1" applyBorder="1" applyAlignment="1" applyProtection="1"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5" borderId="0" xfId="0" applyFont="1" applyFill="1" applyProtection="1">
      <protection locked="0"/>
    </xf>
    <xf numFmtId="0" fontId="6" fillId="6" borderId="3" xfId="0" applyFont="1" applyFill="1" applyBorder="1" applyAlignment="1" applyProtection="1">
      <protection locked="0"/>
    </xf>
    <xf numFmtId="187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87" fontId="9" fillId="2" borderId="3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6" fillId="9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2" fillId="5" borderId="2" xfId="0" applyFont="1" applyFill="1" applyBorder="1" applyProtection="1">
      <protection locked="0"/>
    </xf>
    <xf numFmtId="0" fontId="12" fillId="10" borderId="0" xfId="0" applyFont="1" applyFill="1"/>
    <xf numFmtId="187" fontId="3" fillId="11" borderId="2" xfId="0" applyNumberFormat="1" applyFont="1" applyFill="1" applyBorder="1" applyAlignment="1" applyProtection="1">
      <alignment horizontal="center" wrapText="1"/>
    </xf>
    <xf numFmtId="0" fontId="12" fillId="11" borderId="2" xfId="0" applyFont="1" applyFill="1" applyBorder="1" applyAlignment="1" applyProtection="1">
      <alignment horizontal="center"/>
    </xf>
    <xf numFmtId="14" fontId="8" fillId="11" borderId="2" xfId="0" applyNumberFormat="1" applyFont="1" applyFill="1" applyBorder="1" applyAlignment="1" applyProtection="1">
      <alignment horizontal="center" wrapText="1"/>
      <protection locked="0"/>
    </xf>
    <xf numFmtId="0" fontId="11" fillId="11" borderId="2" xfId="0" applyFont="1" applyFill="1" applyBorder="1" applyAlignment="1">
      <alignment horizontal="center"/>
    </xf>
    <xf numFmtId="0" fontId="8" fillId="11" borderId="2" xfId="0" applyFont="1" applyFill="1" applyBorder="1" applyAlignment="1" applyProtection="1">
      <alignment horizontal="center"/>
      <protection locked="0"/>
    </xf>
    <xf numFmtId="16" fontId="16" fillId="12" borderId="2" xfId="0" applyNumberFormat="1" applyFont="1" applyFill="1" applyBorder="1" applyAlignment="1" applyProtection="1">
      <alignment horizontal="center" wrapText="1"/>
      <protection locked="0"/>
    </xf>
    <xf numFmtId="187" fontId="4" fillId="13" borderId="2" xfId="0" applyNumberFormat="1" applyFont="1" applyFill="1" applyBorder="1" applyAlignment="1" applyProtection="1">
      <alignment horizontal="center"/>
    </xf>
    <xf numFmtId="0" fontId="4" fillId="13" borderId="2" xfId="0" applyFont="1" applyFill="1" applyBorder="1" applyAlignment="1">
      <alignment horizontal="center"/>
    </xf>
    <xf numFmtId="0" fontId="8" fillId="2" borderId="2" xfId="1" applyFont="1" applyBorder="1" applyAlignment="1">
      <alignment horizontal="center"/>
      <protection locked="0"/>
    </xf>
    <xf numFmtId="0" fontId="8" fillId="12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2" fillId="5" borderId="0" xfId="0" applyFont="1" applyFill="1" applyBorder="1" applyProtection="1">
      <protection locked="0"/>
    </xf>
    <xf numFmtId="0" fontId="1" fillId="14" borderId="2" xfId="0" applyFont="1" applyFill="1" applyBorder="1" applyAlignment="1" applyProtection="1">
      <alignment horizontal="center"/>
      <protection locked="0"/>
    </xf>
    <xf numFmtId="0" fontId="1" fillId="14" borderId="2" xfId="0" applyFont="1" applyFill="1" applyBorder="1" applyProtection="1"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9" borderId="1" xfId="0" applyFont="1" applyFill="1" applyBorder="1" applyAlignment="1" applyProtection="1">
      <protection locked="0"/>
    </xf>
    <xf numFmtId="0" fontId="0" fillId="0" borderId="5" xfId="0" applyBorder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7.1377049528727921E-2"/>
                  <c:y val="-1.3637098680200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100640759985983E-2"/>
                  <c:y val="0.133445037379806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992660836423875E-2"/>
                  <c:y val="2.02955554726275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4615880504815464E-2"/>
                  <c:y val="-0.119637024044980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369044456487482E-2"/>
                  <c:y val="4.3859387244840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717697231165952"/>
                  <c:y val="-0.116566282295281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9.8211043457624506E-2"/>
                  <c:y val="-7.8643380477914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9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088" l="0.70000000000000062" r="0.70000000000000062" t="0.75000000000001088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887942</xdr:colOff>
      <xdr:row>28</xdr:row>
      <xdr:rowOff>95250</xdr:rowOff>
    </xdr:from>
    <xdr:to>
      <xdr:col>6</xdr:col>
      <xdr:colOff>887942</xdr:colOff>
      <xdr:row>31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EN405 Evening Class (2014)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8"/>
  <sheetViews>
    <sheetView tabSelected="1" topLeftCell="D1" zoomScale="90" zoomScaleNormal="90" workbookViewId="0">
      <pane xSplit="5" topLeftCell="J1" activePane="topRight" state="frozen"/>
      <selection activeCell="D43" sqref="D43"/>
      <selection pane="topRight" activeCell="Z26" sqref="Z26"/>
    </sheetView>
  </sheetViews>
  <sheetFormatPr defaultRowHeight="15" x14ac:dyDescent="0.25"/>
  <cols>
    <col min="1" max="2" width="9.140625" style="1"/>
    <col min="3" max="3" width="8.140625" style="26" bestFit="1" customWidth="1"/>
    <col min="4" max="4" width="9.5703125" style="3" bestFit="1" customWidth="1"/>
    <col min="5" max="5" width="11.85546875" style="3" bestFit="1" customWidth="1"/>
    <col min="6" max="6" width="5.42578125" style="3" bestFit="1" customWidth="1"/>
    <col min="7" max="7" width="25.7109375" style="1" bestFit="1" customWidth="1"/>
    <col min="8" max="8" width="24.140625" style="1" bestFit="1" customWidth="1"/>
    <col min="9" max="9" width="3.85546875" style="1" customWidth="1"/>
    <col min="10" max="17" width="3.5703125" style="1" customWidth="1"/>
    <col min="18" max="18" width="5.85546875" style="1" bestFit="1" customWidth="1"/>
    <col min="19" max="19" width="5.5703125" style="1" bestFit="1" customWidth="1"/>
    <col min="20" max="20" width="1.85546875" customWidth="1"/>
    <col min="21" max="21" width="15.85546875" customWidth="1"/>
    <col min="22" max="22" width="2" customWidth="1"/>
    <col min="23" max="23" width="6.7109375" bestFit="1" customWidth="1"/>
    <col min="24" max="24" width="6.7109375" customWidth="1"/>
    <col min="25" max="25" width="1.7109375" customWidth="1"/>
    <col min="26" max="26" width="6.42578125" style="1" bestFit="1" customWidth="1"/>
    <col min="27" max="27" width="6.42578125" style="1" customWidth="1"/>
    <col min="28" max="28" width="7.7109375" style="1" bestFit="1" customWidth="1"/>
    <col min="29" max="29" width="3.5703125" style="1" customWidth="1"/>
    <col min="30" max="30" width="11.42578125" style="1" bestFit="1" customWidth="1"/>
    <col min="31" max="31" width="7" style="1" bestFit="1" customWidth="1"/>
    <col min="32" max="32" width="3.140625" style="1" customWidth="1"/>
    <col min="33" max="33" width="7.85546875" style="1" bestFit="1" customWidth="1"/>
    <col min="34" max="34" width="18.28515625" style="1" customWidth="1"/>
    <col min="35" max="35" width="34" style="1" customWidth="1"/>
    <col min="36" max="36" width="17.5703125" style="1" customWidth="1"/>
    <col min="37" max="43" width="9.140625" style="1"/>
    <col min="44" max="44" width="6.85546875" style="1" customWidth="1"/>
    <col min="45" max="16384" width="9.140625" style="1"/>
  </cols>
  <sheetData>
    <row r="2" spans="1:31" ht="18.75" x14ac:dyDescent="0.3">
      <c r="A2" s="17" t="s">
        <v>0</v>
      </c>
      <c r="B2" s="17"/>
      <c r="C2" s="27" t="s">
        <v>1</v>
      </c>
      <c r="D2" s="18" t="s">
        <v>2</v>
      </c>
      <c r="E2" s="18" t="s">
        <v>46</v>
      </c>
      <c r="F2" s="18" t="s">
        <v>3</v>
      </c>
      <c r="G2" s="18" t="s">
        <v>4</v>
      </c>
      <c r="H2" s="19" t="s">
        <v>5</v>
      </c>
      <c r="I2" s="36" t="s">
        <v>6</v>
      </c>
      <c r="J2" s="12"/>
      <c r="K2" s="12"/>
      <c r="L2" s="12"/>
      <c r="M2" s="12"/>
      <c r="N2" s="12"/>
      <c r="O2" s="12"/>
      <c r="P2" s="12"/>
      <c r="Q2" s="12"/>
      <c r="R2" s="12"/>
      <c r="S2" s="13"/>
      <c r="U2" s="52" t="s">
        <v>36</v>
      </c>
      <c r="W2" s="35" t="s">
        <v>37</v>
      </c>
      <c r="X2" s="35" t="s">
        <v>37</v>
      </c>
      <c r="Z2" s="59" t="s">
        <v>7</v>
      </c>
      <c r="AA2" s="60"/>
      <c r="AB2" s="61"/>
      <c r="AC2" s="4"/>
      <c r="AD2" s="62" t="s">
        <v>8</v>
      </c>
      <c r="AE2" s="63"/>
    </row>
    <row r="3" spans="1:31" ht="23.25" x14ac:dyDescent="0.5">
      <c r="A3" s="20"/>
      <c r="B3" s="20"/>
      <c r="C3" s="21"/>
      <c r="D3" s="21"/>
      <c r="E3" s="21"/>
      <c r="F3" s="21"/>
      <c r="G3" s="22"/>
      <c r="H3" s="23"/>
      <c r="I3" s="16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28</v>
      </c>
      <c r="P3" s="5" t="s">
        <v>39</v>
      </c>
      <c r="Q3" s="5" t="s">
        <v>47</v>
      </c>
      <c r="R3" s="49" t="s">
        <v>29</v>
      </c>
      <c r="S3" s="46" t="s">
        <v>30</v>
      </c>
      <c r="U3" s="47" t="s">
        <v>34</v>
      </c>
      <c r="W3" s="47">
        <v>1</v>
      </c>
      <c r="X3" s="47">
        <v>2</v>
      </c>
      <c r="Z3" s="53" t="s">
        <v>43</v>
      </c>
      <c r="AA3" s="53" t="s">
        <v>44</v>
      </c>
      <c r="AB3" s="48" t="s">
        <v>15</v>
      </c>
      <c r="AC3" s="6"/>
      <c r="AD3" s="37" t="s">
        <v>8</v>
      </c>
      <c r="AE3" s="37" t="s">
        <v>16</v>
      </c>
    </row>
    <row r="4" spans="1:31" x14ac:dyDescent="0.25">
      <c r="C4" s="3"/>
      <c r="R4" s="3" t="s">
        <v>40</v>
      </c>
      <c r="S4" s="3" t="s">
        <v>17</v>
      </c>
      <c r="U4" s="15">
        <v>20</v>
      </c>
      <c r="W4" s="15">
        <v>10</v>
      </c>
      <c r="X4" s="15">
        <v>10</v>
      </c>
      <c r="Z4" s="3" t="s">
        <v>41</v>
      </c>
      <c r="AA4" s="3" t="s">
        <v>42</v>
      </c>
      <c r="AB4" s="3" t="s">
        <v>38</v>
      </c>
      <c r="AD4" s="3" t="s">
        <v>18</v>
      </c>
    </row>
    <row r="5" spans="1:31" ht="15" customHeight="1" x14ac:dyDescent="0.25">
      <c r="A5" s="41"/>
      <c r="B5" s="41"/>
      <c r="C5" s="42"/>
      <c r="D5" s="38">
        <v>1</v>
      </c>
      <c r="E5" s="38">
        <v>5653520097</v>
      </c>
      <c r="F5" s="38" t="s">
        <v>48</v>
      </c>
      <c r="G5" s="39" t="s">
        <v>51</v>
      </c>
      <c r="H5" s="40" t="s">
        <v>52</v>
      </c>
      <c r="I5" s="2">
        <v>1</v>
      </c>
      <c r="J5" s="2">
        <v>1</v>
      </c>
      <c r="K5" s="2">
        <v>0</v>
      </c>
      <c r="L5" s="11">
        <v>1</v>
      </c>
      <c r="M5" s="11">
        <v>1</v>
      </c>
      <c r="N5" s="11">
        <v>0</v>
      </c>
      <c r="O5" s="2">
        <v>1</v>
      </c>
      <c r="P5" s="2">
        <v>1</v>
      </c>
      <c r="Q5" s="2">
        <v>1</v>
      </c>
      <c r="R5" s="7">
        <f t="shared" ref="R5:R6" si="0">SUM(I5:Q5)</f>
        <v>7</v>
      </c>
      <c r="S5" s="44">
        <f t="shared" ref="S5:S6" si="1">R5/9*10</f>
        <v>7.7777777777777777</v>
      </c>
      <c r="T5" s="43"/>
      <c r="U5" s="45">
        <v>19</v>
      </c>
      <c r="W5" s="45">
        <v>9</v>
      </c>
      <c r="X5" s="45">
        <v>8.5</v>
      </c>
      <c r="Y5" s="8"/>
      <c r="Z5" s="9">
        <v>24</v>
      </c>
      <c r="AA5" s="9">
        <v>19</v>
      </c>
      <c r="AB5" s="44">
        <f t="shared" ref="AB5:AB6" si="2">SUM(Z5:AA5)</f>
        <v>43</v>
      </c>
      <c r="AC5" s="10"/>
      <c r="AD5" s="50">
        <f t="shared" ref="AD5:AD6" si="3">S5+AB5+U5+W5+X5</f>
        <v>87.277777777777771</v>
      </c>
      <c r="AE5" s="51" t="str">
        <f t="shared" ref="AE5:AE6" si="4">IF(AD5&gt;=79.5,"A",IF(AD5&gt;=74.5,"B+",IF(AD5&gt;=69.5,"B",IF(AD5&gt;=64.5,"C+",IF(AD5&gt;=59.5,"C",IF(AD5&gt;=54.5,"D+",IF(AD5&gt;=44.5,"D",IF(AD5&lt;44.5,"FAIL"))))))))</f>
        <v>A</v>
      </c>
    </row>
    <row r="6" spans="1:31" ht="15" customHeight="1" x14ac:dyDescent="0.25">
      <c r="A6" s="41"/>
      <c r="B6" s="41"/>
      <c r="C6" s="42"/>
      <c r="D6" s="38">
        <v>1</v>
      </c>
      <c r="E6" s="38">
        <v>5453520123</v>
      </c>
      <c r="F6" s="38" t="s">
        <v>48</v>
      </c>
      <c r="G6" s="39" t="s">
        <v>57</v>
      </c>
      <c r="H6" s="40" t="s">
        <v>58</v>
      </c>
      <c r="I6" s="2">
        <v>1</v>
      </c>
      <c r="J6" s="2">
        <v>1</v>
      </c>
      <c r="K6" s="2">
        <v>1</v>
      </c>
      <c r="L6" s="11">
        <v>1</v>
      </c>
      <c r="M6" s="11">
        <v>1</v>
      </c>
      <c r="N6" s="11">
        <v>1</v>
      </c>
      <c r="O6" s="2">
        <v>1</v>
      </c>
      <c r="P6" s="2">
        <v>1</v>
      </c>
      <c r="Q6" s="2">
        <v>1</v>
      </c>
      <c r="R6" s="7">
        <f t="shared" si="0"/>
        <v>9</v>
      </c>
      <c r="S6" s="44">
        <f t="shared" si="1"/>
        <v>10</v>
      </c>
      <c r="T6" s="43"/>
      <c r="U6" s="45">
        <v>19</v>
      </c>
      <c r="W6" s="45">
        <v>9</v>
      </c>
      <c r="X6" s="45">
        <v>8.5</v>
      </c>
      <c r="Y6" s="8"/>
      <c r="Z6" s="9">
        <v>18</v>
      </c>
      <c r="AA6" s="9">
        <v>17</v>
      </c>
      <c r="AB6" s="44">
        <f t="shared" si="2"/>
        <v>35</v>
      </c>
      <c r="AC6" s="10"/>
      <c r="AD6" s="50">
        <f t="shared" si="3"/>
        <v>81.5</v>
      </c>
      <c r="AE6" s="51" t="str">
        <f t="shared" si="4"/>
        <v>A</v>
      </c>
    </row>
    <row r="7" spans="1:31" ht="15" customHeight="1" x14ac:dyDescent="0.25">
      <c r="A7" s="41"/>
      <c r="B7" s="41"/>
      <c r="C7" s="42"/>
      <c r="D7" s="38">
        <v>1</v>
      </c>
      <c r="E7" s="38">
        <v>5653520030</v>
      </c>
      <c r="F7" s="38" t="s">
        <v>48</v>
      </c>
      <c r="G7" s="39" t="s">
        <v>59</v>
      </c>
      <c r="H7" s="40" t="s">
        <v>60</v>
      </c>
      <c r="I7" s="2">
        <v>1</v>
      </c>
      <c r="J7" s="2">
        <v>1</v>
      </c>
      <c r="K7" s="2">
        <v>1</v>
      </c>
      <c r="L7" s="11">
        <v>1</v>
      </c>
      <c r="M7" s="11">
        <v>1</v>
      </c>
      <c r="N7" s="11">
        <v>1</v>
      </c>
      <c r="O7" s="2">
        <v>1</v>
      </c>
      <c r="P7" s="2">
        <v>1</v>
      </c>
      <c r="Q7" s="2">
        <v>1</v>
      </c>
      <c r="R7" s="7">
        <f t="shared" ref="R7:R8" si="5">SUM(I7:Q7)</f>
        <v>9</v>
      </c>
      <c r="S7" s="44">
        <f t="shared" ref="S7:S8" si="6">R7/9*10</f>
        <v>10</v>
      </c>
      <c r="T7" s="43"/>
      <c r="U7" s="45">
        <v>19</v>
      </c>
      <c r="W7" s="45">
        <v>9</v>
      </c>
      <c r="X7" s="45">
        <v>8.5</v>
      </c>
      <c r="Y7" s="8"/>
      <c r="Z7" s="9">
        <v>11</v>
      </c>
      <c r="AA7" s="9">
        <v>12</v>
      </c>
      <c r="AB7" s="44">
        <f t="shared" ref="AB7:AB8" si="7">SUM(Z7:AA7)</f>
        <v>23</v>
      </c>
      <c r="AC7" s="10"/>
      <c r="AD7" s="50">
        <f t="shared" ref="AD7:AD8" si="8">S7+AB7+U7+W7+X7</f>
        <v>69.5</v>
      </c>
      <c r="AE7" s="51" t="str">
        <f t="shared" ref="AE7:AE8" si="9">IF(AD7&gt;=79.5,"A",IF(AD7&gt;=74.5,"B+",IF(AD7&gt;=69.5,"B",IF(AD7&gt;=64.5,"C+",IF(AD7&gt;=59.5,"C",IF(AD7&gt;=54.5,"D+",IF(AD7&gt;=44.5,"D",IF(AD7&lt;44.5,"FAIL"))))))))</f>
        <v>B</v>
      </c>
    </row>
    <row r="8" spans="1:31" ht="15" customHeight="1" x14ac:dyDescent="0.25">
      <c r="A8" s="41"/>
      <c r="B8" s="41"/>
      <c r="C8" s="42"/>
      <c r="D8" s="38">
        <v>1</v>
      </c>
      <c r="E8" s="38">
        <v>5653520279</v>
      </c>
      <c r="F8" s="38" t="s">
        <v>48</v>
      </c>
      <c r="G8" s="39" t="s">
        <v>65</v>
      </c>
      <c r="H8" s="40" t="s">
        <v>66</v>
      </c>
      <c r="I8" s="2">
        <v>1</v>
      </c>
      <c r="J8" s="2">
        <v>0</v>
      </c>
      <c r="K8" s="2">
        <v>1</v>
      </c>
      <c r="L8" s="11">
        <v>1</v>
      </c>
      <c r="M8" s="11">
        <v>1</v>
      </c>
      <c r="N8" s="11">
        <v>0</v>
      </c>
      <c r="O8" s="2">
        <v>1</v>
      </c>
      <c r="P8" s="2">
        <v>1</v>
      </c>
      <c r="Q8" s="2">
        <v>1</v>
      </c>
      <c r="R8" s="7">
        <f t="shared" si="5"/>
        <v>7</v>
      </c>
      <c r="S8" s="44">
        <f t="shared" si="6"/>
        <v>7.7777777777777777</v>
      </c>
      <c r="T8" s="43"/>
      <c r="U8" s="45">
        <v>19</v>
      </c>
      <c r="W8" s="45">
        <v>9</v>
      </c>
      <c r="X8" s="45">
        <v>8.5</v>
      </c>
      <c r="Y8" s="8"/>
      <c r="Z8" s="9">
        <v>29</v>
      </c>
      <c r="AA8" s="9">
        <v>20</v>
      </c>
      <c r="AB8" s="44">
        <f t="shared" si="7"/>
        <v>49</v>
      </c>
      <c r="AC8" s="10"/>
      <c r="AD8" s="50">
        <f t="shared" si="8"/>
        <v>93.277777777777771</v>
      </c>
      <c r="AE8" s="51" t="str">
        <f t="shared" si="9"/>
        <v>A</v>
      </c>
    </row>
    <row r="9" spans="1:31" ht="15" customHeight="1" x14ac:dyDescent="0.25">
      <c r="A9" s="41"/>
      <c r="B9" s="41"/>
      <c r="C9" s="42"/>
      <c r="D9" s="56">
        <v>2</v>
      </c>
      <c r="E9" s="56">
        <v>5653520014</v>
      </c>
      <c r="F9" s="56" t="s">
        <v>48</v>
      </c>
      <c r="G9" s="57" t="s">
        <v>55</v>
      </c>
      <c r="H9" s="58" t="s">
        <v>56</v>
      </c>
      <c r="I9" s="2">
        <v>1</v>
      </c>
      <c r="J9" s="2">
        <v>0</v>
      </c>
      <c r="K9" s="2">
        <v>1</v>
      </c>
      <c r="L9" s="11">
        <v>1</v>
      </c>
      <c r="M9" s="11">
        <v>1</v>
      </c>
      <c r="N9" s="11">
        <v>1</v>
      </c>
      <c r="O9" s="2">
        <v>1</v>
      </c>
      <c r="P9" s="2">
        <v>1</v>
      </c>
      <c r="Q9" s="2">
        <v>1</v>
      </c>
      <c r="R9" s="7">
        <f t="shared" ref="R9" si="10">SUM(I9:Q9)</f>
        <v>8</v>
      </c>
      <c r="S9" s="44">
        <f t="shared" ref="S9" si="11">R9/9*10</f>
        <v>8.8888888888888893</v>
      </c>
      <c r="T9" s="43"/>
      <c r="U9" s="45">
        <v>16</v>
      </c>
      <c r="W9" s="45">
        <v>10</v>
      </c>
      <c r="X9" s="45">
        <v>9</v>
      </c>
      <c r="Y9" s="8"/>
      <c r="Z9" s="9">
        <v>24.5</v>
      </c>
      <c r="AA9" s="9">
        <v>19</v>
      </c>
      <c r="AB9" s="44">
        <f t="shared" ref="AB9" si="12">SUM(Z9:AA9)</f>
        <v>43.5</v>
      </c>
      <c r="AC9" s="10"/>
      <c r="AD9" s="50">
        <f t="shared" ref="AD9" si="13">S9+AB9+U9+W9+X9</f>
        <v>87.388888888888886</v>
      </c>
      <c r="AE9" s="51" t="str">
        <f t="shared" ref="AE9" si="14">IF(AD9&gt;=79.5,"A",IF(AD9&gt;=74.5,"B+",IF(AD9&gt;=69.5,"B",IF(AD9&gt;=64.5,"C+",IF(AD9&gt;=59.5,"C",IF(AD9&gt;=54.5,"D+",IF(AD9&gt;=44.5,"D",IF(AD9&lt;44.5,"FAIL"))))))))</f>
        <v>A</v>
      </c>
    </row>
    <row r="10" spans="1:31" ht="15" customHeight="1" x14ac:dyDescent="0.25">
      <c r="A10" s="41"/>
      <c r="B10" s="41"/>
      <c r="C10" s="42"/>
      <c r="D10" s="56">
        <v>2</v>
      </c>
      <c r="E10" s="56">
        <v>5653520154</v>
      </c>
      <c r="F10" s="56" t="s">
        <v>48</v>
      </c>
      <c r="G10" s="57" t="s">
        <v>67</v>
      </c>
      <c r="H10" s="58" t="s">
        <v>68</v>
      </c>
      <c r="I10" s="2">
        <v>1</v>
      </c>
      <c r="J10" s="2">
        <v>0</v>
      </c>
      <c r="K10" s="2">
        <v>1</v>
      </c>
      <c r="L10" s="11">
        <v>1</v>
      </c>
      <c r="M10" s="11">
        <v>0</v>
      </c>
      <c r="N10" s="11">
        <v>1</v>
      </c>
      <c r="O10" s="2">
        <v>1</v>
      </c>
      <c r="P10" s="2">
        <v>1</v>
      </c>
      <c r="Q10" s="2">
        <v>1</v>
      </c>
      <c r="R10" s="7">
        <f t="shared" ref="R10:R23" si="15">SUM(I10:Q10)</f>
        <v>7</v>
      </c>
      <c r="S10" s="44">
        <f t="shared" ref="S10:S23" si="16">R10/9*10</f>
        <v>7.7777777777777777</v>
      </c>
      <c r="T10" s="43"/>
      <c r="U10" s="45">
        <v>16</v>
      </c>
      <c r="W10" s="45">
        <v>10</v>
      </c>
      <c r="X10" s="45">
        <v>9</v>
      </c>
      <c r="Y10" s="8"/>
      <c r="Z10" s="9">
        <v>27</v>
      </c>
      <c r="AA10" s="9">
        <v>18</v>
      </c>
      <c r="AB10" s="44">
        <f t="shared" ref="AB10:AB23" si="17">SUM(Z10:AA10)</f>
        <v>45</v>
      </c>
      <c r="AC10" s="10"/>
      <c r="AD10" s="50">
        <f t="shared" ref="AD10:AD23" si="18">S10+AB10+U10+W10+X10</f>
        <v>87.777777777777771</v>
      </c>
      <c r="AE10" s="51" t="str">
        <f t="shared" ref="AE10:AE21" si="19">IF(AD10&gt;=79.5,"A",IF(AD10&gt;=74.5,"B+",IF(AD10&gt;=69.5,"B",IF(AD10&gt;=64.5,"C+",IF(AD10&gt;=59.5,"C",IF(AD10&gt;=54.5,"D+",IF(AD10&gt;=44.5,"D",IF(AD10&lt;44.5,"FAIL"))))))))</f>
        <v>A</v>
      </c>
    </row>
    <row r="11" spans="1:31" ht="15" customHeight="1" x14ac:dyDescent="0.25">
      <c r="A11" s="41"/>
      <c r="B11" s="41"/>
      <c r="C11" s="42"/>
      <c r="D11" s="56">
        <v>2</v>
      </c>
      <c r="E11" s="56">
        <v>5653020767</v>
      </c>
      <c r="F11" s="56" t="s">
        <v>48</v>
      </c>
      <c r="G11" s="57" t="s">
        <v>53</v>
      </c>
      <c r="H11" s="58" t="s">
        <v>54</v>
      </c>
      <c r="I11" s="2">
        <v>1</v>
      </c>
      <c r="J11" s="2">
        <v>1</v>
      </c>
      <c r="K11" s="2">
        <v>1</v>
      </c>
      <c r="L11" s="11">
        <v>0</v>
      </c>
      <c r="M11" s="11">
        <v>1</v>
      </c>
      <c r="N11" s="11">
        <v>1</v>
      </c>
      <c r="O11" s="2">
        <v>1</v>
      </c>
      <c r="P11" s="2">
        <v>1</v>
      </c>
      <c r="Q11" s="2">
        <v>1</v>
      </c>
      <c r="R11" s="7">
        <f t="shared" si="15"/>
        <v>8</v>
      </c>
      <c r="S11" s="44">
        <f t="shared" si="16"/>
        <v>8.8888888888888893</v>
      </c>
      <c r="T11" s="43"/>
      <c r="U11" s="45">
        <v>16</v>
      </c>
      <c r="W11" s="45">
        <v>0</v>
      </c>
      <c r="X11" s="45">
        <v>9</v>
      </c>
      <c r="Y11" s="8"/>
      <c r="Z11" s="9">
        <v>23.5</v>
      </c>
      <c r="AA11" s="9">
        <v>14</v>
      </c>
      <c r="AB11" s="44">
        <f t="shared" si="17"/>
        <v>37.5</v>
      </c>
      <c r="AC11" s="10"/>
      <c r="AD11" s="50">
        <f t="shared" si="18"/>
        <v>71.388888888888886</v>
      </c>
      <c r="AE11" s="51" t="str">
        <f t="shared" si="19"/>
        <v>B</v>
      </c>
    </row>
    <row r="12" spans="1:31" ht="15" customHeight="1" x14ac:dyDescent="0.25">
      <c r="A12" s="41"/>
      <c r="B12" s="41"/>
      <c r="C12" s="42"/>
      <c r="D12" s="56">
        <v>2</v>
      </c>
      <c r="E12" s="56">
        <v>5653520212</v>
      </c>
      <c r="F12" s="56" t="s">
        <v>35</v>
      </c>
      <c r="G12" s="57" t="s">
        <v>76</v>
      </c>
      <c r="H12" s="58" t="s">
        <v>77</v>
      </c>
      <c r="I12" s="2">
        <v>1</v>
      </c>
      <c r="J12" s="2">
        <v>1</v>
      </c>
      <c r="K12" s="2">
        <v>1</v>
      </c>
      <c r="L12" s="11">
        <v>1</v>
      </c>
      <c r="M12" s="11">
        <v>0</v>
      </c>
      <c r="N12" s="11">
        <v>1</v>
      </c>
      <c r="O12" s="2">
        <v>1</v>
      </c>
      <c r="P12" s="2">
        <v>1</v>
      </c>
      <c r="Q12" s="2">
        <v>1</v>
      </c>
      <c r="R12" s="7">
        <f t="shared" si="15"/>
        <v>8</v>
      </c>
      <c r="S12" s="44">
        <f t="shared" si="16"/>
        <v>8.8888888888888893</v>
      </c>
      <c r="T12" s="43"/>
      <c r="U12" s="45">
        <v>16</v>
      </c>
      <c r="W12" s="45">
        <v>10</v>
      </c>
      <c r="X12" s="45">
        <v>9</v>
      </c>
      <c r="Y12" s="8"/>
      <c r="Z12" s="9">
        <v>26</v>
      </c>
      <c r="AA12" s="9">
        <v>17</v>
      </c>
      <c r="AB12" s="44">
        <f t="shared" si="17"/>
        <v>43</v>
      </c>
      <c r="AC12" s="10"/>
      <c r="AD12" s="50">
        <f t="shared" si="18"/>
        <v>86.888888888888886</v>
      </c>
      <c r="AE12" s="51" t="str">
        <f t="shared" si="19"/>
        <v>A</v>
      </c>
    </row>
    <row r="13" spans="1:31" ht="15" customHeight="1" x14ac:dyDescent="0.25">
      <c r="A13" s="41"/>
      <c r="B13" s="41"/>
      <c r="C13" s="42"/>
      <c r="D13" s="56">
        <v>2</v>
      </c>
      <c r="E13" s="56">
        <v>5653520147</v>
      </c>
      <c r="F13" s="56" t="s">
        <v>48</v>
      </c>
      <c r="G13" s="57" t="s">
        <v>84</v>
      </c>
      <c r="H13" s="58" t="s">
        <v>85</v>
      </c>
      <c r="I13" s="2">
        <v>0</v>
      </c>
      <c r="J13" s="2">
        <v>1</v>
      </c>
      <c r="K13" s="2">
        <v>1</v>
      </c>
      <c r="L13" s="11">
        <v>1</v>
      </c>
      <c r="M13" s="11">
        <v>0</v>
      </c>
      <c r="N13" s="11">
        <v>1</v>
      </c>
      <c r="O13" s="2">
        <v>1</v>
      </c>
      <c r="P13" s="2">
        <v>1</v>
      </c>
      <c r="Q13" s="2">
        <v>1</v>
      </c>
      <c r="R13" s="7">
        <f t="shared" si="15"/>
        <v>7</v>
      </c>
      <c r="S13" s="44">
        <f t="shared" si="16"/>
        <v>7.7777777777777777</v>
      </c>
      <c r="T13" s="43"/>
      <c r="U13" s="45">
        <v>16</v>
      </c>
      <c r="W13" s="45">
        <v>10</v>
      </c>
      <c r="X13" s="45">
        <v>9</v>
      </c>
      <c r="Y13" s="8"/>
      <c r="Z13" s="9">
        <v>17</v>
      </c>
      <c r="AA13" s="9">
        <v>14</v>
      </c>
      <c r="AB13" s="44">
        <f t="shared" si="17"/>
        <v>31</v>
      </c>
      <c r="AC13" s="10"/>
      <c r="AD13" s="50">
        <f t="shared" si="18"/>
        <v>73.777777777777771</v>
      </c>
      <c r="AE13" s="51" t="str">
        <f t="shared" si="19"/>
        <v>B</v>
      </c>
    </row>
    <row r="14" spans="1:31" ht="15" customHeight="1" x14ac:dyDescent="0.25">
      <c r="A14" s="41"/>
      <c r="B14" s="41"/>
      <c r="C14" s="42"/>
      <c r="D14" s="38">
        <v>3</v>
      </c>
      <c r="E14" s="38">
        <v>5653000355</v>
      </c>
      <c r="F14" s="38" t="s">
        <v>48</v>
      </c>
      <c r="G14" s="39" t="s">
        <v>49</v>
      </c>
      <c r="H14" s="40" t="s">
        <v>50</v>
      </c>
      <c r="I14" s="2">
        <v>1</v>
      </c>
      <c r="J14" s="2">
        <v>0</v>
      </c>
      <c r="K14" s="2">
        <v>1</v>
      </c>
      <c r="L14" s="11">
        <v>1</v>
      </c>
      <c r="M14" s="11">
        <v>1</v>
      </c>
      <c r="N14" s="11">
        <v>1</v>
      </c>
      <c r="O14" s="2">
        <v>1</v>
      </c>
      <c r="P14" s="2">
        <v>1</v>
      </c>
      <c r="Q14" s="2">
        <v>1</v>
      </c>
      <c r="R14" s="7">
        <f t="shared" si="15"/>
        <v>8</v>
      </c>
      <c r="S14" s="44">
        <f t="shared" si="16"/>
        <v>8.8888888888888893</v>
      </c>
      <c r="T14" s="43"/>
      <c r="U14" s="45">
        <v>13</v>
      </c>
      <c r="W14" s="45">
        <v>9.5</v>
      </c>
      <c r="X14" s="45">
        <v>9</v>
      </c>
      <c r="Y14" s="8"/>
      <c r="Z14" s="9">
        <v>27</v>
      </c>
      <c r="AA14" s="9">
        <v>18</v>
      </c>
      <c r="AB14" s="44">
        <f t="shared" si="17"/>
        <v>45</v>
      </c>
      <c r="AC14" s="10"/>
      <c r="AD14" s="50">
        <f t="shared" si="18"/>
        <v>85.388888888888886</v>
      </c>
      <c r="AE14" s="51" t="str">
        <f t="shared" si="19"/>
        <v>A</v>
      </c>
    </row>
    <row r="15" spans="1:31" ht="15" customHeight="1" x14ac:dyDescent="0.25">
      <c r="A15" s="54"/>
      <c r="B15" s="54"/>
      <c r="C15" s="55"/>
      <c r="D15" s="38">
        <v>3</v>
      </c>
      <c r="E15" s="38">
        <v>5653020825</v>
      </c>
      <c r="F15" s="38" t="s">
        <v>71</v>
      </c>
      <c r="G15" s="39" t="s">
        <v>72</v>
      </c>
      <c r="H15" s="40" t="s">
        <v>73</v>
      </c>
      <c r="I15" s="2">
        <v>1</v>
      </c>
      <c r="J15" s="2">
        <v>1</v>
      </c>
      <c r="K15" s="2">
        <v>1</v>
      </c>
      <c r="L15" s="11">
        <v>1</v>
      </c>
      <c r="M15" s="11">
        <v>0</v>
      </c>
      <c r="N15" s="11">
        <v>1</v>
      </c>
      <c r="O15" s="2">
        <v>1</v>
      </c>
      <c r="P15" s="2">
        <v>1</v>
      </c>
      <c r="Q15" s="2">
        <v>1</v>
      </c>
      <c r="R15" s="7">
        <f t="shared" si="15"/>
        <v>8</v>
      </c>
      <c r="S15" s="44">
        <f t="shared" si="16"/>
        <v>8.8888888888888893</v>
      </c>
      <c r="T15" s="43"/>
      <c r="U15" s="45">
        <v>13</v>
      </c>
      <c r="W15" s="45">
        <v>9.5</v>
      </c>
      <c r="X15" s="45">
        <v>9</v>
      </c>
      <c r="Y15" s="8"/>
      <c r="Z15" s="9">
        <v>19</v>
      </c>
      <c r="AA15" s="9">
        <v>15</v>
      </c>
      <c r="AB15" s="44">
        <f t="shared" si="17"/>
        <v>34</v>
      </c>
      <c r="AC15" s="10"/>
      <c r="AD15" s="50">
        <f t="shared" si="18"/>
        <v>74.388888888888886</v>
      </c>
      <c r="AE15" s="51" t="str">
        <f t="shared" si="19"/>
        <v>B</v>
      </c>
    </row>
    <row r="16" spans="1:31" ht="15" customHeight="1" x14ac:dyDescent="0.25">
      <c r="A16" s="54"/>
      <c r="B16" s="54"/>
      <c r="C16" s="55"/>
      <c r="D16" s="38">
        <v>3</v>
      </c>
      <c r="E16" s="38">
        <v>5453000308</v>
      </c>
      <c r="F16" s="38" t="s">
        <v>71</v>
      </c>
      <c r="G16" s="39" t="s">
        <v>74</v>
      </c>
      <c r="H16" s="40" t="s">
        <v>75</v>
      </c>
      <c r="I16" s="2">
        <v>1</v>
      </c>
      <c r="J16" s="2">
        <v>1</v>
      </c>
      <c r="K16" s="2">
        <v>1</v>
      </c>
      <c r="L16" s="11">
        <v>1</v>
      </c>
      <c r="M16" s="11">
        <v>1</v>
      </c>
      <c r="N16" s="11">
        <v>1</v>
      </c>
      <c r="O16" s="2">
        <v>1</v>
      </c>
      <c r="P16" s="2">
        <v>1</v>
      </c>
      <c r="Q16" s="2">
        <v>1</v>
      </c>
      <c r="R16" s="7">
        <f t="shared" si="15"/>
        <v>9</v>
      </c>
      <c r="S16" s="44">
        <f t="shared" si="16"/>
        <v>10</v>
      </c>
      <c r="T16" s="43"/>
      <c r="U16" s="45">
        <v>13</v>
      </c>
      <c r="W16" s="45">
        <v>9.5</v>
      </c>
      <c r="X16" s="45">
        <v>9</v>
      </c>
      <c r="Y16" s="8"/>
      <c r="Z16" s="9">
        <v>23</v>
      </c>
      <c r="AA16" s="9">
        <v>17</v>
      </c>
      <c r="AB16" s="44">
        <f t="shared" si="17"/>
        <v>40</v>
      </c>
      <c r="AC16" s="10"/>
      <c r="AD16" s="50">
        <f t="shared" si="18"/>
        <v>81.5</v>
      </c>
      <c r="AE16" s="51" t="str">
        <f t="shared" si="19"/>
        <v>A</v>
      </c>
    </row>
    <row r="17" spans="1:32" ht="15" customHeight="1" x14ac:dyDescent="0.25">
      <c r="A17" s="54"/>
      <c r="B17" s="54"/>
      <c r="C17" s="55"/>
      <c r="D17" s="38">
        <v>3</v>
      </c>
      <c r="E17" s="38"/>
      <c r="F17" s="38" t="s">
        <v>35</v>
      </c>
      <c r="G17" s="39" t="s">
        <v>80</v>
      </c>
      <c r="H17" s="40" t="s">
        <v>81</v>
      </c>
      <c r="I17" s="2">
        <v>1</v>
      </c>
      <c r="J17" s="2">
        <v>0</v>
      </c>
      <c r="K17" s="2">
        <v>1</v>
      </c>
      <c r="L17" s="11">
        <v>1</v>
      </c>
      <c r="M17" s="11">
        <v>0</v>
      </c>
      <c r="N17" s="11">
        <v>0</v>
      </c>
      <c r="O17" s="2">
        <v>1</v>
      </c>
      <c r="P17" s="2">
        <v>1</v>
      </c>
      <c r="Q17" s="2">
        <v>1</v>
      </c>
      <c r="R17" s="7">
        <f t="shared" si="15"/>
        <v>6</v>
      </c>
      <c r="S17" s="44">
        <f t="shared" si="16"/>
        <v>6.6666666666666661</v>
      </c>
      <c r="T17" s="43"/>
      <c r="U17" s="45">
        <v>13</v>
      </c>
      <c r="W17" s="45">
        <v>9.5</v>
      </c>
      <c r="X17" s="45">
        <v>9</v>
      </c>
      <c r="Y17" s="8"/>
      <c r="Z17" s="9">
        <v>24</v>
      </c>
      <c r="AA17" s="9">
        <v>16</v>
      </c>
      <c r="AB17" s="44">
        <f t="shared" si="17"/>
        <v>40</v>
      </c>
      <c r="AC17" s="10"/>
      <c r="AD17" s="50">
        <f t="shared" si="18"/>
        <v>78.166666666666657</v>
      </c>
      <c r="AE17" s="51" t="str">
        <f t="shared" si="19"/>
        <v>B+</v>
      </c>
    </row>
    <row r="18" spans="1:32" ht="15" customHeight="1" x14ac:dyDescent="0.25">
      <c r="D18" s="56">
        <v>4</v>
      </c>
      <c r="E18" s="56">
        <v>5653520063</v>
      </c>
      <c r="F18" s="56" t="s">
        <v>48</v>
      </c>
      <c r="G18" s="57" t="s">
        <v>82</v>
      </c>
      <c r="H18" s="58" t="s">
        <v>83</v>
      </c>
      <c r="I18" s="2">
        <v>0</v>
      </c>
      <c r="J18" s="2">
        <v>1</v>
      </c>
      <c r="K18" s="2">
        <v>1</v>
      </c>
      <c r="L18" s="11">
        <v>0</v>
      </c>
      <c r="M18" s="11">
        <v>1</v>
      </c>
      <c r="N18" s="11">
        <v>1</v>
      </c>
      <c r="O18" s="2">
        <v>1</v>
      </c>
      <c r="P18" s="2">
        <v>1</v>
      </c>
      <c r="Q18" s="2">
        <v>1</v>
      </c>
      <c r="R18" s="7">
        <f t="shared" si="15"/>
        <v>7</v>
      </c>
      <c r="S18" s="44">
        <f t="shared" si="16"/>
        <v>7.7777777777777777</v>
      </c>
      <c r="T18" s="43"/>
      <c r="U18" s="45">
        <v>20</v>
      </c>
      <c r="W18" s="45">
        <v>0</v>
      </c>
      <c r="X18" s="45">
        <v>7.5</v>
      </c>
      <c r="Y18" s="8"/>
      <c r="Z18" s="9">
        <v>26</v>
      </c>
      <c r="AA18" s="9">
        <v>19</v>
      </c>
      <c r="AB18" s="44">
        <f t="shared" si="17"/>
        <v>45</v>
      </c>
      <c r="AC18" s="10"/>
      <c r="AD18" s="50">
        <f t="shared" si="18"/>
        <v>80.277777777777771</v>
      </c>
      <c r="AE18" s="51" t="str">
        <f t="shared" si="19"/>
        <v>A</v>
      </c>
    </row>
    <row r="19" spans="1:32" ht="15" customHeight="1" x14ac:dyDescent="0.25">
      <c r="A19" s="54"/>
      <c r="B19" s="54"/>
      <c r="C19" s="55"/>
      <c r="D19" s="38">
        <v>5</v>
      </c>
      <c r="E19" s="38">
        <v>5553520098</v>
      </c>
      <c r="F19" s="38" t="s">
        <v>35</v>
      </c>
      <c r="G19" s="39" t="s">
        <v>61</v>
      </c>
      <c r="H19" s="40" t="s">
        <v>62</v>
      </c>
      <c r="I19" s="2">
        <v>1</v>
      </c>
      <c r="J19" s="2">
        <v>1</v>
      </c>
      <c r="K19" s="2">
        <v>0</v>
      </c>
      <c r="L19" s="11">
        <v>1</v>
      </c>
      <c r="M19" s="11">
        <v>0</v>
      </c>
      <c r="N19" s="11">
        <v>1</v>
      </c>
      <c r="O19" s="2">
        <v>1</v>
      </c>
      <c r="P19" s="2">
        <v>1</v>
      </c>
      <c r="Q19" s="2">
        <v>1</v>
      </c>
      <c r="R19" s="7">
        <f t="shared" si="15"/>
        <v>7</v>
      </c>
      <c r="S19" s="44">
        <f t="shared" si="16"/>
        <v>7.7777777777777777</v>
      </c>
      <c r="T19" s="43"/>
      <c r="U19" s="45">
        <v>7</v>
      </c>
      <c r="W19" s="45">
        <v>5</v>
      </c>
      <c r="X19" s="45">
        <v>7.5</v>
      </c>
      <c r="Y19" s="8"/>
      <c r="Z19" s="9">
        <v>21.5</v>
      </c>
      <c r="AA19" s="9">
        <v>13</v>
      </c>
      <c r="AB19" s="44">
        <f t="shared" si="17"/>
        <v>34.5</v>
      </c>
      <c r="AC19" s="10"/>
      <c r="AD19" s="50">
        <f t="shared" si="18"/>
        <v>61.777777777777779</v>
      </c>
      <c r="AE19" s="51" t="str">
        <f t="shared" si="19"/>
        <v>C</v>
      </c>
    </row>
    <row r="20" spans="1:32" ht="15" customHeight="1" x14ac:dyDescent="0.25">
      <c r="A20" s="54"/>
      <c r="B20" s="54"/>
      <c r="C20" s="55"/>
      <c r="D20" s="38">
        <v>5</v>
      </c>
      <c r="E20" s="38"/>
      <c r="F20" s="38" t="s">
        <v>35</v>
      </c>
      <c r="G20" s="39" t="s">
        <v>63</v>
      </c>
      <c r="H20" s="40" t="s">
        <v>64</v>
      </c>
      <c r="I20" s="2">
        <v>1</v>
      </c>
      <c r="J20" s="2">
        <v>1</v>
      </c>
      <c r="K20" s="2">
        <v>1</v>
      </c>
      <c r="L20" s="11">
        <v>1</v>
      </c>
      <c r="M20" s="11">
        <v>1</v>
      </c>
      <c r="N20" s="11">
        <v>0</v>
      </c>
      <c r="O20" s="2">
        <v>1</v>
      </c>
      <c r="P20" s="2">
        <v>1</v>
      </c>
      <c r="Q20" s="2">
        <v>1</v>
      </c>
      <c r="R20" s="7">
        <f t="shared" si="15"/>
        <v>8</v>
      </c>
      <c r="S20" s="44">
        <f t="shared" si="16"/>
        <v>8.8888888888888893</v>
      </c>
      <c r="T20" s="43"/>
      <c r="U20" s="45">
        <v>7</v>
      </c>
      <c r="W20" s="45">
        <v>5</v>
      </c>
      <c r="X20" s="45">
        <v>7.5</v>
      </c>
      <c r="Y20" s="8"/>
      <c r="Z20" s="9">
        <v>22</v>
      </c>
      <c r="AA20" s="9">
        <v>13</v>
      </c>
      <c r="AB20" s="44">
        <f t="shared" si="17"/>
        <v>35</v>
      </c>
      <c r="AC20" s="10"/>
      <c r="AD20" s="50">
        <f t="shared" si="18"/>
        <v>63.388888888888886</v>
      </c>
      <c r="AE20" s="51" t="str">
        <f t="shared" si="19"/>
        <v>C</v>
      </c>
    </row>
    <row r="21" spans="1:32" ht="15" customHeight="1" x14ac:dyDescent="0.25">
      <c r="D21" s="38">
        <v>5</v>
      </c>
      <c r="E21" s="38">
        <v>5653520238</v>
      </c>
      <c r="F21" s="38" t="s">
        <v>35</v>
      </c>
      <c r="G21" s="39" t="s">
        <v>78</v>
      </c>
      <c r="H21" s="40" t="s">
        <v>79</v>
      </c>
      <c r="I21" s="2">
        <v>1</v>
      </c>
      <c r="J21" s="2">
        <v>1</v>
      </c>
      <c r="K21" s="2">
        <v>1</v>
      </c>
      <c r="L21" s="11">
        <v>1</v>
      </c>
      <c r="M21" s="11">
        <v>0</v>
      </c>
      <c r="N21" s="11">
        <v>1</v>
      </c>
      <c r="O21" s="2">
        <v>1</v>
      </c>
      <c r="P21" s="2">
        <v>1</v>
      </c>
      <c r="Q21" s="2">
        <v>1</v>
      </c>
      <c r="R21" s="7">
        <f t="shared" si="15"/>
        <v>8</v>
      </c>
      <c r="S21" s="44">
        <f t="shared" si="16"/>
        <v>8.8888888888888893</v>
      </c>
      <c r="T21" s="43"/>
      <c r="U21" s="45">
        <v>7</v>
      </c>
      <c r="W21" s="45">
        <v>5</v>
      </c>
      <c r="X21" s="45">
        <v>7.5</v>
      </c>
      <c r="Y21" s="8"/>
      <c r="Z21" s="9">
        <v>16</v>
      </c>
      <c r="AA21" s="9">
        <v>12</v>
      </c>
      <c r="AB21" s="44">
        <f t="shared" si="17"/>
        <v>28</v>
      </c>
      <c r="AC21" s="10"/>
      <c r="AD21" s="50">
        <f t="shared" si="18"/>
        <v>56.388888888888886</v>
      </c>
      <c r="AE21" s="51" t="str">
        <f t="shared" si="19"/>
        <v>D+</v>
      </c>
    </row>
    <row r="22" spans="1:32" ht="15" customHeight="1" x14ac:dyDescent="0.25">
      <c r="D22" s="38">
        <v>5</v>
      </c>
      <c r="E22" s="38">
        <v>5653020650</v>
      </c>
      <c r="F22" s="38" t="s">
        <v>35</v>
      </c>
      <c r="G22" s="39" t="s">
        <v>86</v>
      </c>
      <c r="H22" s="40" t="s">
        <v>87</v>
      </c>
      <c r="I22" s="2">
        <v>0</v>
      </c>
      <c r="J22" s="2">
        <v>1</v>
      </c>
      <c r="K22" s="2">
        <v>1</v>
      </c>
      <c r="L22" s="11">
        <v>1</v>
      </c>
      <c r="M22" s="11">
        <v>0</v>
      </c>
      <c r="N22" s="11">
        <v>1</v>
      </c>
      <c r="O22" s="2">
        <v>0</v>
      </c>
      <c r="P22" s="2">
        <v>1</v>
      </c>
      <c r="Q22" s="2">
        <v>0</v>
      </c>
      <c r="R22" s="7">
        <f t="shared" si="15"/>
        <v>5</v>
      </c>
      <c r="S22" s="44">
        <f t="shared" si="16"/>
        <v>5.5555555555555554</v>
      </c>
      <c r="T22" s="43"/>
      <c r="U22" s="45">
        <v>7</v>
      </c>
      <c r="W22" s="45">
        <v>5</v>
      </c>
      <c r="X22" s="45">
        <v>7.5</v>
      </c>
      <c r="Y22" s="8"/>
      <c r="Z22" s="9"/>
      <c r="AA22" s="9"/>
      <c r="AB22" s="44">
        <f t="shared" si="17"/>
        <v>0</v>
      </c>
      <c r="AC22" s="10"/>
      <c r="AD22" s="50">
        <f t="shared" si="18"/>
        <v>25.055555555555557</v>
      </c>
      <c r="AE22" s="51" t="s">
        <v>27</v>
      </c>
      <c r="AF22" s="1" t="s">
        <v>89</v>
      </c>
    </row>
    <row r="23" spans="1:32" ht="15" customHeight="1" x14ac:dyDescent="0.25">
      <c r="D23" s="38" t="s">
        <v>88</v>
      </c>
      <c r="E23" s="38">
        <v>5653020833</v>
      </c>
      <c r="F23" s="38" t="s">
        <v>48</v>
      </c>
      <c r="G23" s="39" t="s">
        <v>69</v>
      </c>
      <c r="H23" s="40" t="s">
        <v>70</v>
      </c>
      <c r="I23" s="2">
        <v>1</v>
      </c>
      <c r="J23" s="2">
        <v>0</v>
      </c>
      <c r="K23" s="2">
        <v>0</v>
      </c>
      <c r="L23" s="11">
        <v>0</v>
      </c>
      <c r="M23" s="11">
        <v>0</v>
      </c>
      <c r="N23" s="11">
        <v>0</v>
      </c>
      <c r="O23" s="2">
        <v>0</v>
      </c>
      <c r="P23" s="2">
        <v>1</v>
      </c>
      <c r="Q23" s="2">
        <v>0</v>
      </c>
      <c r="R23" s="7">
        <f t="shared" si="15"/>
        <v>2</v>
      </c>
      <c r="S23" s="44">
        <f t="shared" si="16"/>
        <v>2.2222222222222223</v>
      </c>
      <c r="T23" s="43"/>
      <c r="U23" s="45">
        <v>0</v>
      </c>
      <c r="W23" s="45">
        <v>0</v>
      </c>
      <c r="X23" s="45"/>
      <c r="Y23" s="8"/>
      <c r="Z23" s="9"/>
      <c r="AA23" s="9"/>
      <c r="AB23" s="44">
        <f t="shared" si="17"/>
        <v>0</v>
      </c>
      <c r="AC23" s="10"/>
      <c r="AD23" s="50">
        <f t="shared" si="18"/>
        <v>2.2222222222222223</v>
      </c>
      <c r="AE23" s="51" t="s">
        <v>88</v>
      </c>
    </row>
    <row r="28" spans="1:32" x14ac:dyDescent="0.25">
      <c r="D28" s="64" t="s">
        <v>32</v>
      </c>
      <c r="E28" s="64"/>
      <c r="F28" s="65"/>
      <c r="G28" s="65"/>
      <c r="H28" s="65"/>
    </row>
  </sheetData>
  <sortState ref="A10:AR24">
    <sortCondition ref="D10:D24"/>
  </sortState>
  <mergeCells count="3">
    <mergeCell ref="Z2:AB2"/>
    <mergeCell ref="AD2:AE2"/>
    <mergeCell ref="D28:H28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C1" workbookViewId="0">
      <selection activeCell="O18" sqref="O18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4"/>
      <c r="C14" s="24"/>
      <c r="D14" s="1"/>
      <c r="E14" s="1"/>
      <c r="F14" s="1"/>
      <c r="G14" s="1"/>
      <c r="H14" s="1"/>
      <c r="I14" s="1"/>
      <c r="J14" s="1"/>
      <c r="K14" s="1"/>
      <c r="L14" s="1"/>
      <c r="M14" s="1"/>
      <c r="N14" s="66" t="s">
        <v>26</v>
      </c>
      <c r="O14" s="67"/>
    </row>
    <row r="15" spans="2:15" x14ac:dyDescent="0.25">
      <c r="B15" s="1"/>
      <c r="C15" s="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9"/>
      <c r="O15" s="30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9" t="s">
        <v>25</v>
      </c>
      <c r="O16" s="30">
        <f>COUNTIF(Scores!AE5:AE22,"A")</f>
        <v>9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9" t="s">
        <v>24</v>
      </c>
      <c r="O17" s="30">
        <f>COUNTIF(Scores!AE5:AE22,"B+")</f>
        <v>1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9" t="s">
        <v>19</v>
      </c>
      <c r="O18" s="30">
        <f>COUNTIF(Scores!AE5:AE22,"B")</f>
        <v>4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9" t="s">
        <v>20</v>
      </c>
      <c r="O19" s="30">
        <f>COUNTIF(Scores!AE5:AE22,"C+")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9" t="s">
        <v>21</v>
      </c>
      <c r="O20" s="30">
        <f>COUNTIF(Scores!AE5:AE22,"C")</f>
        <v>2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9" t="s">
        <v>22</v>
      </c>
      <c r="O21" s="30">
        <f>COUNTIF(Scores!AE5:AE22,"D+")</f>
        <v>1</v>
      </c>
    </row>
    <row r="22" spans="2:15" x14ac:dyDescent="0.2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9" t="s">
        <v>23</v>
      </c>
      <c r="O22" s="30">
        <f>COUNTIF(Scores!AE5:AE22,"FAIL")</f>
        <v>0</v>
      </c>
    </row>
    <row r="23" spans="2:15" ht="15.75" thickBo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1" t="s">
        <v>27</v>
      </c>
      <c r="O23" s="32">
        <f>COUNTIF(Scores!AE5:AE22,"I")</f>
        <v>1</v>
      </c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9" t="s">
        <v>45</v>
      </c>
      <c r="C31" s="70"/>
      <c r="D31" s="71"/>
      <c r="E31" s="28">
        <f>AVERAGE(Scores!AB5:AB14)</f>
        <v>39.5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8" t="s">
        <v>33</v>
      </c>
      <c r="C32" s="68"/>
      <c r="D32" s="68"/>
      <c r="E32" s="33">
        <f>AVERAGE(Scores!AD5:AD14)</f>
        <v>82.416666666666671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4" t="s">
        <v>31</v>
      </c>
      <c r="C33" s="34"/>
      <c r="D33" s="34"/>
      <c r="E33" s="34"/>
      <c r="F33" s="34"/>
      <c r="G33" s="34"/>
      <c r="H33" s="34"/>
      <c r="I33" s="1"/>
      <c r="J33" s="1"/>
      <c r="K33" s="1"/>
      <c r="L33" s="1"/>
      <c r="M33" s="1"/>
      <c r="N33" s="1"/>
      <c r="O33" s="1"/>
    </row>
    <row r="34" spans="2:15" x14ac:dyDescent="0.25">
      <c r="B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2014-12-11T09:37:11Z</dcterms:modified>
</cp:coreProperties>
</file>