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\Desktop\"/>
    </mc:Choice>
  </mc:AlternateContent>
  <bookViews>
    <workbookView xWindow="0" yWindow="0" windowWidth="24000" windowHeight="9735"/>
  </bookViews>
  <sheets>
    <sheet name="Scores" sheetId="1" r:id="rId1"/>
    <sheet name="Results summary" sheetId="2" r:id="rId2"/>
  </sheets>
  <definedNames>
    <definedName name="_xlnm._FilterDatabase" localSheetId="0" hidden="1">Scores!$A$5:$Y$20</definedName>
  </definedNames>
  <calcPr calcId="152511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5" i="1"/>
  <c r="O12" i="1"/>
  <c r="P12" i="1" s="1"/>
  <c r="O21" i="1"/>
  <c r="P21" i="1"/>
  <c r="W21" i="1" s="1"/>
  <c r="X21" i="1" s="1"/>
  <c r="O19" i="1"/>
  <c r="P19" i="1"/>
  <c r="O22" i="1"/>
  <c r="P22" i="1"/>
  <c r="W22" i="1" s="1"/>
  <c r="X22" i="1" s="1"/>
  <c r="O23" i="1"/>
  <c r="P23" i="1"/>
  <c r="W19" i="1"/>
  <c r="X19" i="1" s="1"/>
  <c r="W23" i="1"/>
  <c r="X23" i="1" s="1"/>
  <c r="O5" i="1"/>
  <c r="P5" i="1" s="1"/>
  <c r="O6" i="1"/>
  <c r="P6" i="1" s="1"/>
  <c r="W6" i="1" s="1"/>
  <c r="X6" i="1" s="1"/>
  <c r="O7" i="1"/>
  <c r="P7" i="1" s="1"/>
  <c r="W7" i="1" s="1"/>
  <c r="X7" i="1" s="1"/>
  <c r="O8" i="1"/>
  <c r="P8" i="1" s="1"/>
  <c r="W8" i="1" s="1"/>
  <c r="X8" i="1" s="1"/>
  <c r="O9" i="1"/>
  <c r="P9" i="1" s="1"/>
  <c r="O10" i="1"/>
  <c r="P10" i="1" s="1"/>
  <c r="W10" i="1" s="1"/>
  <c r="X10" i="1" s="1"/>
  <c r="O11" i="1"/>
  <c r="P11" i="1" s="1"/>
  <c r="W11" i="1" s="1"/>
  <c r="X11" i="1" s="1"/>
  <c r="O13" i="1"/>
  <c r="P13" i="1" s="1"/>
  <c r="W13" i="1" s="1"/>
  <c r="X13" i="1" s="1"/>
  <c r="O14" i="1"/>
  <c r="P14" i="1" s="1"/>
  <c r="W14" i="1" s="1"/>
  <c r="X14" i="1" s="1"/>
  <c r="O15" i="1"/>
  <c r="P15" i="1" s="1"/>
  <c r="W15" i="1" s="1"/>
  <c r="X15" i="1" s="1"/>
  <c r="O24" i="1"/>
  <c r="P24" i="1" s="1"/>
  <c r="W24" i="1" s="1"/>
  <c r="X24" i="1" s="1"/>
  <c r="O25" i="1"/>
  <c r="P25" i="1" s="1"/>
  <c r="W25" i="1" s="1"/>
  <c r="X25" i="1" s="1"/>
  <c r="O16" i="1"/>
  <c r="P16" i="1" s="1"/>
  <c r="O17" i="1"/>
  <c r="P17" i="1" s="1"/>
  <c r="O20" i="1"/>
  <c r="P20" i="1" s="1"/>
  <c r="W20" i="1" s="1"/>
  <c r="X20" i="1" s="1"/>
  <c r="O18" i="1"/>
  <c r="P18" i="1" s="1"/>
  <c r="W18" i="1" s="1"/>
  <c r="X18" i="1" s="1"/>
  <c r="W17" i="1" l="1"/>
  <c r="X17" i="1" s="1"/>
  <c r="W12" i="1"/>
  <c r="X12" i="1" s="1"/>
  <c r="W16" i="1"/>
  <c r="X16" i="1" s="1"/>
  <c r="W9" i="1"/>
  <c r="X9" i="1" s="1"/>
  <c r="W5" i="1"/>
  <c r="X5" i="1" s="1"/>
  <c r="E31" i="2"/>
  <c r="E32" i="2" l="1"/>
  <c r="O22" i="2" l="1"/>
  <c r="O20" i="2"/>
  <c r="O18" i="2"/>
  <c r="O16" i="2"/>
  <c r="O23" i="2"/>
  <c r="O21" i="2"/>
  <c r="O19" i="2"/>
  <c r="O17" i="2"/>
</calcChain>
</file>

<file path=xl/sharedStrings.xml><?xml version="1.0" encoding="utf-8"?>
<sst xmlns="http://schemas.openxmlformats.org/spreadsheetml/2006/main" count="105" uniqueCount="89">
  <si>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</si>
  <si>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</si>
  <si>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</si>
  <si>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</si>
  <si>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</si>
  <si>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</si>
  <si>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</si>
  <si>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</si>
  <si>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</si>
  <si>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</si>
  <si>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</si>
  <si>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</si>
  <si>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</si>
  <si>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</si>
  <si>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</si>
  <si>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</si>
  <si>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</si>
  <si>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</si>
  <si>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</si>
  <si>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</si>
  <si>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</si>
  <si>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</si>
  <si>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</si>
  <si>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</si>
  <si>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</si>
  <si>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</si>
  <si>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</si>
  <si>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</si>
  <si>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</si>
  <si>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</si>
  <si>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</si>
  <si>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</si>
  <si>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</si>
  <si>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score on the exam (mean)   (out of 50)</t>
  </si>
  <si>
    <t>Score</t>
  </si>
  <si>
    <t>Average course score overall              (out of 100)</t>
  </si>
  <si>
    <t xml:space="preserve">  %</t>
  </si>
  <si>
    <t>Folder</t>
  </si>
  <si>
    <t xml:space="preserve">MR </t>
  </si>
  <si>
    <t>/7</t>
  </si>
  <si>
    <t>/50</t>
  </si>
  <si>
    <t>ROBERT DEAN</t>
  </si>
  <si>
    <t>TAYLOR</t>
  </si>
  <si>
    <t>MICHAEL</t>
  </si>
  <si>
    <t>VAN DEN BOSCH</t>
  </si>
  <si>
    <t>JAN</t>
  </si>
  <si>
    <t>BJERG</t>
  </si>
  <si>
    <t>ANCHALEE</t>
  </si>
  <si>
    <t>GULATI</t>
  </si>
  <si>
    <t>TIN HTOO</t>
  </si>
  <si>
    <t>SAI</t>
  </si>
  <si>
    <t>HEIKO</t>
  </si>
  <si>
    <t>SEIFERT</t>
  </si>
  <si>
    <t xml:space="preserve">DANUCH </t>
  </si>
  <si>
    <t>CHERNTRAGUL</t>
  </si>
  <si>
    <t>MARK</t>
  </si>
  <si>
    <t>SWEETLAND</t>
  </si>
  <si>
    <t>IRINA</t>
  </si>
  <si>
    <t>VOYNOVA</t>
  </si>
  <si>
    <t xml:space="preserve">KEVIN </t>
  </si>
  <si>
    <t>JONES</t>
  </si>
  <si>
    <t>CLANCY</t>
  </si>
  <si>
    <t>JAMES</t>
  </si>
  <si>
    <t>FARMER</t>
  </si>
  <si>
    <t>CHRISTOPHER</t>
  </si>
  <si>
    <t>ROBERT DOUGLAS</t>
  </si>
  <si>
    <t>SWARTZ</t>
  </si>
  <si>
    <t>ADRIAN</t>
  </si>
  <si>
    <t>LEE</t>
  </si>
  <si>
    <t>MS</t>
  </si>
  <si>
    <t>MRS</t>
  </si>
  <si>
    <t>TOM</t>
  </si>
  <si>
    <t>EMERY</t>
  </si>
  <si>
    <t>MR</t>
  </si>
  <si>
    <t>DARUNEE</t>
  </si>
  <si>
    <t>MANORAT</t>
  </si>
  <si>
    <t>WATCHARA</t>
  </si>
  <si>
    <t>CHOOKAMLANG</t>
  </si>
  <si>
    <t>MS.</t>
  </si>
  <si>
    <t>GILEA MARIE</t>
  </si>
  <si>
    <t>MABUTAS</t>
  </si>
  <si>
    <t>TIM</t>
  </si>
  <si>
    <t>CASSIDY</t>
  </si>
  <si>
    <t>MR.</t>
  </si>
  <si>
    <t>ALBERT</t>
  </si>
  <si>
    <t>URBANO</t>
  </si>
  <si>
    <t>SUWANYA</t>
  </si>
  <si>
    <t>SITTHINAM</t>
  </si>
  <si>
    <t>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</si>
</sst>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10" borderId="0" xfId="0" applyFont="1" applyFill="1"/>
    <xf numFmtId="164" fontId="3" fillId="11" borderId="2" xfId="0" applyNumberFormat="1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4" fontId="9" fillId="11" borderId="2" xfId="0" applyNumberFormat="1" applyFont="1" applyFill="1" applyBorder="1" applyAlignment="1" applyProtection="1">
      <alignment horizontal="center" wrapText="1"/>
      <protection locked="0"/>
    </xf>
    <xf numFmtId="0" fontId="12" fillId="11" borderId="2" xfId="0" applyFont="1" applyFill="1" applyBorder="1" applyAlignment="1">
      <alignment horizontal="center"/>
    </xf>
    <xf numFmtId="0" fontId="9" fillId="11" borderId="2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16" fontId="17" fillId="12" borderId="2" xfId="0" applyNumberFormat="1" applyFont="1" applyFill="1" applyBorder="1" applyAlignment="1" applyProtection="1">
      <alignment horizontal="center" wrapText="1"/>
      <protection locked="0"/>
    </xf>
    <xf numFmtId="164" fontId="4" fillId="13" borderId="2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>
      <alignment horizontal="center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964754405699294E-3"/>
                  <c:y val="-5.1551845175979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887067687967835E-3"/>
                  <c:y val="2.286057616291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09095291660206E-3"/>
                  <c:y val="2.9774278215223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27839377220707E-2"/>
                  <c:y val="-9.05214559023506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59074758512412E-3"/>
                  <c:y val="2.8061600733643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834913492956486E-2"/>
                  <c:y val="-4.388830914208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12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27</xdr:row>
      <xdr:rowOff>95250</xdr:rowOff>
    </xdr:from>
    <xdr:to>
      <xdr:col>5</xdr:col>
      <xdr:colOff>887942</xdr:colOff>
      <xdr:row>30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r>
            <a:rPr lang="en-GB"/>
            <a:t>Good results again from a good class. The shorter hours of the course made it difficult to squeeze in a lot of classwork.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EN320 Evening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7"/>
  <sheetViews>
    <sheetView tabSelected="1" topLeftCell="D1" workbookViewId="0">
      <pane xSplit="4" topLeftCell="H1" activePane="topRight" state="frozen"/>
      <selection activeCell="D43" sqref="D43"/>
      <selection pane="topRight" activeCell="I8" sqref="I8"/>
    </sheetView>
  </sheetViews>
  <sheetFormatPr defaultRowHeight="15" x14ac:dyDescent="0.25"/>
  <cols>
    <col min="1" max="2" width="9.140625" style="1"/>
    <col min="3" max="3" width="8.140625" style="29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14" width="3.5703125" style="1" customWidth="1"/>
    <col min="15" max="15" width="5.85546875" style="1" bestFit="1" customWidth="1"/>
    <col min="16" max="16" width="5" style="1" bestFit="1" customWidth="1"/>
    <col min="17" max="17" width="1.5703125" customWidth="1"/>
    <col min="18" max="18" width="16.140625" customWidth="1"/>
    <col min="19" max="19" width="1.7109375" customWidth="1"/>
    <col min="20" max="21" width="8.7109375" style="1" customWidth="1"/>
    <col min="22" max="22" width="3.5703125" style="1" customWidth="1"/>
    <col min="23" max="23" width="11.42578125" style="1" bestFit="1" customWidth="1"/>
    <col min="24" max="24" width="7" style="1" bestFit="1" customWidth="1"/>
    <col min="25" max="25" width="3.140625" style="1" customWidth="1"/>
    <col min="26" max="26" width="7.85546875" style="1" bestFit="1" customWidth="1"/>
    <col min="27" max="27" width="18.28515625" style="1" customWidth="1"/>
    <col min="28" max="28" width="34" style="1" customWidth="1"/>
    <col min="29" max="29" width="17.5703125" style="1" customWidth="1"/>
    <col min="30" max="36" width="9.140625" style="1"/>
    <col min="37" max="37" width="6.85546875" style="1" customWidth="1"/>
    <col min="38" max="16384" width="9.140625" style="1"/>
  </cols>
  <sheetData>
    <row r="2" spans="1:24" ht="18.75" x14ac:dyDescent="0.3">
      <c r="A2" s="20" t="s">
        <v>0</v>
      </c>
      <c r="B2" s="20"/>
      <c r="C2" s="31" t="s">
        <v>1</v>
      </c>
      <c r="D2" s="21" t="s">
        <v>2</v>
      </c>
      <c r="E2" s="21" t="s">
        <v>3</v>
      </c>
      <c r="F2" s="21" t="s">
        <v>4</v>
      </c>
      <c r="G2" s="22" t="s">
        <v>5</v>
      </c>
      <c r="H2" s="40" t="s">
        <v>6</v>
      </c>
      <c r="I2" s="15"/>
      <c r="J2" s="15"/>
      <c r="K2" s="15"/>
      <c r="L2" s="15"/>
      <c r="M2" s="15"/>
      <c r="N2" s="15"/>
      <c r="O2" s="15"/>
      <c r="P2" s="16"/>
      <c r="R2" s="39" t="s">
        <v>37</v>
      </c>
      <c r="T2" s="60" t="s">
        <v>7</v>
      </c>
      <c r="U2" s="61"/>
      <c r="V2" s="4"/>
      <c r="W2" s="62" t="s">
        <v>8</v>
      </c>
      <c r="X2" s="63"/>
    </row>
    <row r="3" spans="1:24" ht="23.25" x14ac:dyDescent="0.5">
      <c r="A3" s="23"/>
      <c r="B3" s="23"/>
      <c r="C3" s="24"/>
      <c r="D3" s="24"/>
      <c r="E3" s="24"/>
      <c r="F3" s="25"/>
      <c r="G3" s="26"/>
      <c r="H3" s="19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28</v>
      </c>
      <c r="O3" s="54" t="s">
        <v>29</v>
      </c>
      <c r="P3" s="50" t="s">
        <v>30</v>
      </c>
      <c r="R3" s="51" t="s">
        <v>36</v>
      </c>
      <c r="T3" s="53" t="s">
        <v>34</v>
      </c>
      <c r="U3" s="52" t="s">
        <v>15</v>
      </c>
      <c r="V3" s="6"/>
      <c r="W3" s="41" t="s">
        <v>8</v>
      </c>
      <c r="X3" s="41" t="s">
        <v>16</v>
      </c>
    </row>
    <row r="4" spans="1:24" x14ac:dyDescent="0.25">
      <c r="C4" s="3"/>
      <c r="O4" s="3" t="s">
        <v>39</v>
      </c>
      <c r="P4" s="3" t="s">
        <v>17</v>
      </c>
      <c r="R4" s="18">
        <v>40</v>
      </c>
      <c r="T4" s="3" t="s">
        <v>88</v>
      </c>
      <c r="U4" s="3" t="s">
        <v>40</v>
      </c>
      <c r="W4" s="3" t="s">
        <v>18</v>
      </c>
    </row>
    <row r="5" spans="1:24" x14ac:dyDescent="0.25">
      <c r="A5" s="45"/>
      <c r="B5" s="45"/>
      <c r="C5" s="46"/>
      <c r="D5" s="42">
        <v>1</v>
      </c>
      <c r="E5" s="42" t="s">
        <v>38</v>
      </c>
      <c r="F5" s="43" t="s">
        <v>43</v>
      </c>
      <c r="G5" s="44" t="s">
        <v>44</v>
      </c>
      <c r="H5" s="2">
        <v>1</v>
      </c>
      <c r="I5" s="2">
        <v>0</v>
      </c>
      <c r="J5" s="2">
        <v>1</v>
      </c>
      <c r="K5" s="13">
        <v>1</v>
      </c>
      <c r="L5" s="13">
        <v>0</v>
      </c>
      <c r="M5" s="13">
        <v>1</v>
      </c>
      <c r="N5" s="2">
        <v>1</v>
      </c>
      <c r="O5" s="9">
        <f t="shared" ref="O5:O25" si="0">SUM(H5:N5)</f>
        <v>5</v>
      </c>
      <c r="P5" s="48">
        <f t="shared" ref="P5:P25" si="1">O5/7*10</f>
        <v>7.1428571428571432</v>
      </c>
      <c r="Q5" s="47"/>
      <c r="R5" s="49">
        <v>26</v>
      </c>
      <c r="S5" s="10"/>
      <c r="T5" s="11">
        <v>24</v>
      </c>
      <c r="U5" s="48">
        <f>T5/30*50</f>
        <v>40</v>
      </c>
      <c r="V5" s="12"/>
      <c r="W5" s="55">
        <f t="shared" ref="W5:W25" si="2">P5+U5+R5</f>
        <v>73.142857142857139</v>
      </c>
      <c r="X5" s="56" t="str">
        <f t="shared" ref="X5:X25" si="3">IF(W5&gt;=79.5,"A",IF(W5&gt;=74.5,"B+",IF(W5&gt;=69.5,"B",IF(W5&gt;=64.5,"C+",IF(W5&gt;=59.5,"C",IF(W5&gt;=54.5,"D+",IF(W5&gt;=44.5,"D",IF(W5&lt;44.5,"FAIL"))))))))</f>
        <v>B</v>
      </c>
    </row>
    <row r="6" spans="1:24" x14ac:dyDescent="0.25">
      <c r="A6" s="45"/>
      <c r="B6" s="45"/>
      <c r="C6" s="46"/>
      <c r="D6" s="42">
        <v>1</v>
      </c>
      <c r="E6" s="42" t="s">
        <v>38</v>
      </c>
      <c r="F6" s="43" t="s">
        <v>59</v>
      </c>
      <c r="G6" s="44" t="s">
        <v>60</v>
      </c>
      <c r="H6" s="2">
        <v>1</v>
      </c>
      <c r="I6" s="2">
        <v>0</v>
      </c>
      <c r="J6" s="2">
        <v>1</v>
      </c>
      <c r="K6" s="13">
        <v>1</v>
      </c>
      <c r="L6" s="13">
        <v>1</v>
      </c>
      <c r="M6" s="13">
        <v>1</v>
      </c>
      <c r="N6" s="2">
        <v>1</v>
      </c>
      <c r="O6" s="9">
        <f t="shared" si="0"/>
        <v>6</v>
      </c>
      <c r="P6" s="48">
        <f t="shared" si="1"/>
        <v>8.5714285714285712</v>
      </c>
      <c r="Q6" s="47"/>
      <c r="R6" s="49">
        <v>26</v>
      </c>
      <c r="S6" s="10"/>
      <c r="T6" s="11">
        <v>22.5</v>
      </c>
      <c r="U6" s="48">
        <f t="shared" ref="U6:U25" si="4">T6/30*50</f>
        <v>37.5</v>
      </c>
      <c r="V6" s="12"/>
      <c r="W6" s="55">
        <f t="shared" si="2"/>
        <v>72.071428571428569</v>
      </c>
      <c r="X6" s="56" t="str">
        <f t="shared" si="3"/>
        <v>B</v>
      </c>
    </row>
    <row r="7" spans="1:24" x14ac:dyDescent="0.25">
      <c r="A7" s="45"/>
      <c r="B7" s="45"/>
      <c r="C7" s="46"/>
      <c r="D7" s="42">
        <v>1</v>
      </c>
      <c r="E7" s="42" t="s">
        <v>73</v>
      </c>
      <c r="F7" s="43" t="s">
        <v>71</v>
      </c>
      <c r="G7" s="44" t="s">
        <v>72</v>
      </c>
      <c r="H7" s="2">
        <v>1</v>
      </c>
      <c r="I7" s="2">
        <v>1</v>
      </c>
      <c r="J7" s="2">
        <v>1</v>
      </c>
      <c r="K7" s="13">
        <v>1</v>
      </c>
      <c r="L7" s="13">
        <v>0</v>
      </c>
      <c r="M7" s="13">
        <v>1</v>
      </c>
      <c r="N7" s="2">
        <v>1</v>
      </c>
      <c r="O7" s="9">
        <f t="shared" si="0"/>
        <v>6</v>
      </c>
      <c r="P7" s="48">
        <f t="shared" si="1"/>
        <v>8.5714285714285712</v>
      </c>
      <c r="Q7" s="47"/>
      <c r="R7" s="49">
        <v>26</v>
      </c>
      <c r="S7" s="10"/>
      <c r="T7" s="11">
        <v>27</v>
      </c>
      <c r="U7" s="48">
        <f t="shared" si="4"/>
        <v>45</v>
      </c>
      <c r="V7" s="12"/>
      <c r="W7" s="55">
        <f t="shared" si="2"/>
        <v>79.571428571428569</v>
      </c>
      <c r="X7" s="56" t="str">
        <f t="shared" si="3"/>
        <v>A</v>
      </c>
    </row>
    <row r="8" spans="1:24" x14ac:dyDescent="0.25">
      <c r="A8" s="7"/>
      <c r="B8" s="7"/>
      <c r="C8" s="30"/>
      <c r="D8" s="57">
        <v>2</v>
      </c>
      <c r="E8" s="57" t="s">
        <v>69</v>
      </c>
      <c r="F8" s="58" t="s">
        <v>47</v>
      </c>
      <c r="G8" s="59" t="s">
        <v>48</v>
      </c>
      <c r="H8" s="2">
        <v>1</v>
      </c>
      <c r="I8" s="2">
        <v>1</v>
      </c>
      <c r="J8" s="2">
        <v>1</v>
      </c>
      <c r="K8" s="13">
        <v>1</v>
      </c>
      <c r="L8" s="13">
        <v>1</v>
      </c>
      <c r="M8" s="13">
        <v>1</v>
      </c>
      <c r="N8" s="2">
        <v>1</v>
      </c>
      <c r="O8" s="9">
        <f t="shared" si="0"/>
        <v>7</v>
      </c>
      <c r="P8" s="48">
        <f t="shared" si="1"/>
        <v>10</v>
      </c>
      <c r="Q8" s="47"/>
      <c r="R8" s="49">
        <v>40</v>
      </c>
      <c r="S8" s="10"/>
      <c r="T8" s="11">
        <v>27</v>
      </c>
      <c r="U8" s="48">
        <f t="shared" si="4"/>
        <v>45</v>
      </c>
      <c r="V8" s="12"/>
      <c r="W8" s="55">
        <f t="shared" si="2"/>
        <v>95</v>
      </c>
      <c r="X8" s="56" t="str">
        <f t="shared" si="3"/>
        <v>A</v>
      </c>
    </row>
    <row r="9" spans="1:24" x14ac:dyDescent="0.25">
      <c r="A9" s="45"/>
      <c r="B9" s="45"/>
      <c r="C9" s="46"/>
      <c r="D9" s="57">
        <v>2</v>
      </c>
      <c r="E9" s="57" t="s">
        <v>69</v>
      </c>
      <c r="F9" s="58" t="s">
        <v>53</v>
      </c>
      <c r="G9" s="59" t="s">
        <v>54</v>
      </c>
      <c r="H9" s="2">
        <v>1</v>
      </c>
      <c r="I9" s="2">
        <v>1</v>
      </c>
      <c r="J9" s="2">
        <v>1</v>
      </c>
      <c r="K9" s="13">
        <v>1</v>
      </c>
      <c r="L9" s="13">
        <v>1</v>
      </c>
      <c r="M9" s="13">
        <v>1</v>
      </c>
      <c r="N9" s="2">
        <v>1</v>
      </c>
      <c r="O9" s="9">
        <f t="shared" si="0"/>
        <v>7</v>
      </c>
      <c r="P9" s="48">
        <f t="shared" si="1"/>
        <v>10</v>
      </c>
      <c r="Q9" s="47"/>
      <c r="R9" s="49">
        <v>40</v>
      </c>
      <c r="S9" s="10"/>
      <c r="T9" s="11">
        <v>24</v>
      </c>
      <c r="U9" s="48">
        <f t="shared" si="4"/>
        <v>40</v>
      </c>
      <c r="V9" s="12"/>
      <c r="W9" s="55">
        <f t="shared" si="2"/>
        <v>90</v>
      </c>
      <c r="X9" s="56" t="str">
        <f t="shared" si="3"/>
        <v>A</v>
      </c>
    </row>
    <row r="10" spans="1:24" x14ac:dyDescent="0.25">
      <c r="A10" s="45"/>
      <c r="B10" s="45"/>
      <c r="C10" s="46"/>
      <c r="D10" s="57">
        <v>2</v>
      </c>
      <c r="E10" s="57" t="s">
        <v>70</v>
      </c>
      <c r="F10" s="58" t="s">
        <v>57</v>
      </c>
      <c r="G10" s="59" t="s">
        <v>58</v>
      </c>
      <c r="H10" s="2">
        <v>1</v>
      </c>
      <c r="I10" s="2">
        <v>1</v>
      </c>
      <c r="J10" s="2">
        <v>1</v>
      </c>
      <c r="K10" s="13">
        <v>1</v>
      </c>
      <c r="L10" s="13">
        <v>1</v>
      </c>
      <c r="M10" s="13">
        <v>1</v>
      </c>
      <c r="N10" s="2">
        <v>1</v>
      </c>
      <c r="O10" s="9">
        <f t="shared" si="0"/>
        <v>7</v>
      </c>
      <c r="P10" s="48">
        <f t="shared" si="1"/>
        <v>10</v>
      </c>
      <c r="Q10" s="47"/>
      <c r="R10" s="49">
        <v>40</v>
      </c>
      <c r="S10" s="10"/>
      <c r="T10" s="11">
        <v>20.5</v>
      </c>
      <c r="U10" s="48">
        <f t="shared" si="4"/>
        <v>34.166666666666664</v>
      </c>
      <c r="V10" s="12"/>
      <c r="W10" s="55">
        <f t="shared" si="2"/>
        <v>84.166666666666657</v>
      </c>
      <c r="X10" s="56" t="str">
        <f t="shared" si="3"/>
        <v>A</v>
      </c>
    </row>
    <row r="11" spans="1:24" x14ac:dyDescent="0.25">
      <c r="A11" s="8"/>
      <c r="B11" s="8"/>
      <c r="C11" s="30"/>
      <c r="D11" s="57">
        <v>2</v>
      </c>
      <c r="E11" s="57" t="s">
        <v>69</v>
      </c>
      <c r="F11" s="58" t="s">
        <v>74</v>
      </c>
      <c r="G11" s="59" t="s">
        <v>75</v>
      </c>
      <c r="H11" s="2">
        <v>1</v>
      </c>
      <c r="I11" s="2">
        <v>1</v>
      </c>
      <c r="J11" s="2">
        <v>1</v>
      </c>
      <c r="K11" s="13">
        <v>1</v>
      </c>
      <c r="L11" s="13">
        <v>1</v>
      </c>
      <c r="M11" s="13">
        <v>1</v>
      </c>
      <c r="N11" s="2">
        <v>1</v>
      </c>
      <c r="O11" s="9">
        <f t="shared" si="0"/>
        <v>7</v>
      </c>
      <c r="P11" s="48">
        <f t="shared" si="1"/>
        <v>10</v>
      </c>
      <c r="Q11" s="47"/>
      <c r="R11" s="49">
        <v>40</v>
      </c>
      <c r="S11" s="10"/>
      <c r="T11" s="11">
        <v>23.5</v>
      </c>
      <c r="U11" s="48">
        <f t="shared" si="4"/>
        <v>39.166666666666664</v>
      </c>
      <c r="V11" s="12"/>
      <c r="W11" s="55">
        <f t="shared" si="2"/>
        <v>89.166666666666657</v>
      </c>
      <c r="X11" s="56" t="str">
        <f t="shared" si="3"/>
        <v>A</v>
      </c>
    </row>
    <row r="12" spans="1:24" x14ac:dyDescent="0.25">
      <c r="A12" s="45"/>
      <c r="B12" s="45"/>
      <c r="C12" s="46"/>
      <c r="D12" s="57">
        <v>2</v>
      </c>
      <c r="E12" s="57" t="s">
        <v>70</v>
      </c>
      <c r="F12" s="58" t="s">
        <v>76</v>
      </c>
      <c r="G12" s="59" t="s">
        <v>77</v>
      </c>
      <c r="H12" s="2">
        <v>1</v>
      </c>
      <c r="I12" s="2">
        <v>1</v>
      </c>
      <c r="J12" s="2">
        <v>1</v>
      </c>
      <c r="K12" s="13">
        <v>1</v>
      </c>
      <c r="L12" s="13">
        <v>1</v>
      </c>
      <c r="M12" s="13">
        <v>1</v>
      </c>
      <c r="N12" s="2">
        <v>1</v>
      </c>
      <c r="O12" s="9">
        <f t="shared" si="0"/>
        <v>7</v>
      </c>
      <c r="P12" s="48">
        <f t="shared" si="1"/>
        <v>10</v>
      </c>
      <c r="Q12" s="47"/>
      <c r="R12" s="49">
        <v>40</v>
      </c>
      <c r="S12" s="10"/>
      <c r="T12" s="11">
        <v>18</v>
      </c>
      <c r="U12" s="48">
        <f t="shared" si="4"/>
        <v>30</v>
      </c>
      <c r="V12" s="12"/>
      <c r="W12" s="55">
        <f t="shared" si="2"/>
        <v>80</v>
      </c>
      <c r="X12" s="56" t="str">
        <f t="shared" si="3"/>
        <v>A</v>
      </c>
    </row>
    <row r="13" spans="1:24" x14ac:dyDescent="0.25">
      <c r="A13" s="45"/>
      <c r="B13" s="45"/>
      <c r="C13" s="46"/>
      <c r="D13" s="42">
        <v>3</v>
      </c>
      <c r="E13" s="42" t="s">
        <v>38</v>
      </c>
      <c r="F13" s="43" t="s">
        <v>55</v>
      </c>
      <c r="G13" s="44" t="s">
        <v>56</v>
      </c>
      <c r="H13" s="2">
        <v>1</v>
      </c>
      <c r="I13" s="2">
        <v>1</v>
      </c>
      <c r="J13" s="2">
        <v>1</v>
      </c>
      <c r="K13" s="13">
        <v>1</v>
      </c>
      <c r="L13" s="13">
        <v>1</v>
      </c>
      <c r="M13" s="13">
        <v>1</v>
      </c>
      <c r="N13" s="2">
        <v>1</v>
      </c>
      <c r="O13" s="9">
        <f t="shared" si="0"/>
        <v>7</v>
      </c>
      <c r="P13" s="48">
        <f t="shared" si="1"/>
        <v>10</v>
      </c>
      <c r="Q13" s="47"/>
      <c r="R13" s="49">
        <v>36</v>
      </c>
      <c r="S13" s="10"/>
      <c r="T13" s="11">
        <v>28</v>
      </c>
      <c r="U13" s="48">
        <f t="shared" si="4"/>
        <v>46.666666666666664</v>
      </c>
      <c r="V13" s="12"/>
      <c r="W13" s="55">
        <f t="shared" si="2"/>
        <v>92.666666666666657</v>
      </c>
      <c r="X13" s="56" t="str">
        <f t="shared" si="3"/>
        <v>A</v>
      </c>
    </row>
    <row r="14" spans="1:24" x14ac:dyDescent="0.25">
      <c r="A14" s="45"/>
      <c r="B14" s="45"/>
      <c r="C14" s="46"/>
      <c r="D14" s="42">
        <v>3</v>
      </c>
      <c r="E14" s="42" t="s">
        <v>38</v>
      </c>
      <c r="F14" s="43" t="s">
        <v>64</v>
      </c>
      <c r="G14" s="44" t="s">
        <v>61</v>
      </c>
      <c r="H14" s="2">
        <v>1</v>
      </c>
      <c r="I14" s="2">
        <v>0</v>
      </c>
      <c r="J14" s="2">
        <v>1</v>
      </c>
      <c r="K14" s="13">
        <v>0</v>
      </c>
      <c r="L14" s="13">
        <v>1</v>
      </c>
      <c r="M14" s="13">
        <v>1</v>
      </c>
      <c r="N14" s="2">
        <v>1</v>
      </c>
      <c r="O14" s="9">
        <f t="shared" si="0"/>
        <v>5</v>
      </c>
      <c r="P14" s="48">
        <f t="shared" si="1"/>
        <v>7.1428571428571432</v>
      </c>
      <c r="Q14" s="47"/>
      <c r="R14" s="49">
        <v>36</v>
      </c>
      <c r="S14" s="10"/>
      <c r="T14" s="11">
        <v>22</v>
      </c>
      <c r="U14" s="48">
        <f t="shared" si="4"/>
        <v>36.666666666666664</v>
      </c>
      <c r="V14" s="12"/>
      <c r="W14" s="55">
        <f t="shared" si="2"/>
        <v>79.80952380952381</v>
      </c>
      <c r="X14" s="56" t="str">
        <f t="shared" si="3"/>
        <v>A</v>
      </c>
    </row>
    <row r="15" spans="1:24" x14ac:dyDescent="0.25">
      <c r="A15" s="7"/>
      <c r="B15" s="7"/>
      <c r="C15" s="30"/>
      <c r="D15" s="42">
        <v>3</v>
      </c>
      <c r="E15" s="42" t="s">
        <v>38</v>
      </c>
      <c r="F15" s="43" t="s">
        <v>62</v>
      </c>
      <c r="G15" s="44" t="s">
        <v>63</v>
      </c>
      <c r="H15" s="2">
        <v>1</v>
      </c>
      <c r="I15" s="2">
        <v>0</v>
      </c>
      <c r="J15" s="2">
        <v>1</v>
      </c>
      <c r="K15" s="13">
        <v>1</v>
      </c>
      <c r="L15" s="13">
        <v>1</v>
      </c>
      <c r="M15" s="13">
        <v>1</v>
      </c>
      <c r="N15" s="2">
        <v>1</v>
      </c>
      <c r="O15" s="9">
        <f t="shared" si="0"/>
        <v>6</v>
      </c>
      <c r="P15" s="48">
        <f t="shared" si="1"/>
        <v>8.5714285714285712</v>
      </c>
      <c r="Q15" s="47"/>
      <c r="R15" s="49">
        <v>36</v>
      </c>
      <c r="S15" s="10"/>
      <c r="T15" s="11">
        <v>25</v>
      </c>
      <c r="U15" s="48">
        <f t="shared" si="4"/>
        <v>41.666666666666671</v>
      </c>
      <c r="V15" s="12"/>
      <c r="W15" s="55">
        <f t="shared" si="2"/>
        <v>86.238095238095241</v>
      </c>
      <c r="X15" s="56" t="str">
        <f t="shared" si="3"/>
        <v>A</v>
      </c>
    </row>
    <row r="16" spans="1:24" x14ac:dyDescent="0.25">
      <c r="A16" s="45"/>
      <c r="B16" s="45"/>
      <c r="C16" s="46"/>
      <c r="D16" s="57">
        <v>4</v>
      </c>
      <c r="E16" s="57" t="s">
        <v>38</v>
      </c>
      <c r="F16" s="58" t="s">
        <v>41</v>
      </c>
      <c r="G16" s="59" t="s">
        <v>42</v>
      </c>
      <c r="H16" s="2">
        <v>1</v>
      </c>
      <c r="I16" s="2">
        <v>0</v>
      </c>
      <c r="J16" s="2">
        <v>1</v>
      </c>
      <c r="K16" s="13">
        <v>1</v>
      </c>
      <c r="L16" s="13">
        <v>0</v>
      </c>
      <c r="M16" s="13">
        <v>1</v>
      </c>
      <c r="N16" s="2">
        <v>1</v>
      </c>
      <c r="O16" s="9">
        <f t="shared" si="0"/>
        <v>5</v>
      </c>
      <c r="P16" s="48">
        <f t="shared" si="1"/>
        <v>7.1428571428571432</v>
      </c>
      <c r="Q16" s="47"/>
      <c r="R16" s="49">
        <v>30</v>
      </c>
      <c r="S16" s="10"/>
      <c r="T16" s="11">
        <v>22</v>
      </c>
      <c r="U16" s="48">
        <f t="shared" si="4"/>
        <v>36.666666666666664</v>
      </c>
      <c r="V16" s="12"/>
      <c r="W16" s="55">
        <f t="shared" si="2"/>
        <v>73.80952380952381</v>
      </c>
      <c r="X16" s="56" t="str">
        <f t="shared" si="3"/>
        <v>B</v>
      </c>
    </row>
    <row r="17" spans="1:25" x14ac:dyDescent="0.25">
      <c r="A17" s="8"/>
      <c r="B17" s="8"/>
      <c r="C17" s="30"/>
      <c r="D17" s="57">
        <v>4</v>
      </c>
      <c r="E17" s="57" t="s">
        <v>38</v>
      </c>
      <c r="F17" s="58" t="s">
        <v>45</v>
      </c>
      <c r="G17" s="59" t="s">
        <v>46</v>
      </c>
      <c r="H17" s="2">
        <v>1</v>
      </c>
      <c r="I17" s="2">
        <v>0</v>
      </c>
      <c r="J17" s="2">
        <v>1</v>
      </c>
      <c r="K17" s="13">
        <v>1</v>
      </c>
      <c r="L17" s="2">
        <v>0</v>
      </c>
      <c r="M17" s="13">
        <v>1</v>
      </c>
      <c r="N17" s="2">
        <v>1</v>
      </c>
      <c r="O17" s="9">
        <f t="shared" si="0"/>
        <v>5</v>
      </c>
      <c r="P17" s="48">
        <f t="shared" si="1"/>
        <v>7.1428571428571432</v>
      </c>
      <c r="Q17" s="47"/>
      <c r="R17" s="49">
        <v>30</v>
      </c>
      <c r="S17" s="10"/>
      <c r="T17" s="11">
        <v>21.5</v>
      </c>
      <c r="U17" s="48">
        <f t="shared" si="4"/>
        <v>35.833333333333336</v>
      </c>
      <c r="V17" s="12"/>
      <c r="W17" s="55">
        <f t="shared" si="2"/>
        <v>72.976190476190482</v>
      </c>
      <c r="X17" s="56" t="str">
        <f t="shared" si="3"/>
        <v>B</v>
      </c>
    </row>
    <row r="18" spans="1:25" x14ac:dyDescent="0.25">
      <c r="A18" s="45"/>
      <c r="B18" s="45"/>
      <c r="C18" s="46"/>
      <c r="D18" s="57">
        <v>4</v>
      </c>
      <c r="E18" s="57" t="s">
        <v>38</v>
      </c>
      <c r="F18" s="58" t="s">
        <v>51</v>
      </c>
      <c r="G18" s="59" t="s">
        <v>52</v>
      </c>
      <c r="H18" s="2">
        <v>1</v>
      </c>
      <c r="I18" s="2">
        <v>0</v>
      </c>
      <c r="J18" s="2">
        <v>1</v>
      </c>
      <c r="K18" s="13">
        <v>1</v>
      </c>
      <c r="L18" s="13">
        <v>0</v>
      </c>
      <c r="M18" s="13">
        <v>1</v>
      </c>
      <c r="N18" s="2">
        <v>1</v>
      </c>
      <c r="O18" s="9">
        <f t="shared" si="0"/>
        <v>5</v>
      </c>
      <c r="P18" s="48">
        <f t="shared" si="1"/>
        <v>7.1428571428571432</v>
      </c>
      <c r="Q18" s="47"/>
      <c r="R18" s="49">
        <v>30</v>
      </c>
      <c r="S18" s="10"/>
      <c r="T18" s="11">
        <v>22</v>
      </c>
      <c r="U18" s="48">
        <f t="shared" si="4"/>
        <v>36.666666666666664</v>
      </c>
      <c r="V18" s="12"/>
      <c r="W18" s="55">
        <f t="shared" si="2"/>
        <v>73.80952380952381</v>
      </c>
      <c r="X18" s="56" t="str">
        <f t="shared" si="3"/>
        <v>B</v>
      </c>
    </row>
    <row r="19" spans="1:25" x14ac:dyDescent="0.25">
      <c r="A19" s="45"/>
      <c r="B19" s="45"/>
      <c r="C19" s="46"/>
      <c r="D19" s="57">
        <v>4</v>
      </c>
      <c r="E19" s="57" t="s">
        <v>73</v>
      </c>
      <c r="F19" s="58" t="s">
        <v>81</v>
      </c>
      <c r="G19" s="59" t="s">
        <v>82</v>
      </c>
      <c r="H19" s="2">
        <v>1</v>
      </c>
      <c r="I19" s="2">
        <v>0</v>
      </c>
      <c r="J19" s="2">
        <v>1</v>
      </c>
      <c r="K19" s="13">
        <v>1</v>
      </c>
      <c r="L19" s="13">
        <v>0</v>
      </c>
      <c r="M19" s="13">
        <v>1</v>
      </c>
      <c r="N19" s="2">
        <v>1</v>
      </c>
      <c r="O19" s="9">
        <f t="shared" si="0"/>
        <v>5</v>
      </c>
      <c r="P19" s="48">
        <f t="shared" si="1"/>
        <v>7.1428571428571432</v>
      </c>
      <c r="Q19" s="47"/>
      <c r="R19" s="49">
        <v>30</v>
      </c>
      <c r="S19" s="10"/>
      <c r="T19" s="11">
        <v>20</v>
      </c>
      <c r="U19" s="48">
        <f t="shared" si="4"/>
        <v>33.333333333333329</v>
      </c>
      <c r="V19" s="12"/>
      <c r="W19" s="55">
        <f t="shared" si="2"/>
        <v>70.476190476190482</v>
      </c>
      <c r="X19" s="56" t="str">
        <f t="shared" si="3"/>
        <v>B</v>
      </c>
    </row>
    <row r="20" spans="1:25" x14ac:dyDescent="0.25">
      <c r="A20" s="8"/>
      <c r="B20" s="8"/>
      <c r="C20" s="30"/>
      <c r="D20" s="42">
        <v>5</v>
      </c>
      <c r="E20" s="42" t="s">
        <v>38</v>
      </c>
      <c r="F20" s="43" t="s">
        <v>50</v>
      </c>
      <c r="G20" s="44" t="s">
        <v>49</v>
      </c>
      <c r="H20" s="2">
        <v>1</v>
      </c>
      <c r="I20" s="2">
        <v>1</v>
      </c>
      <c r="J20" s="2">
        <v>1</v>
      </c>
      <c r="K20" s="13">
        <v>1</v>
      </c>
      <c r="L20" s="13">
        <v>1</v>
      </c>
      <c r="M20" s="13">
        <v>1</v>
      </c>
      <c r="N20" s="2">
        <v>1</v>
      </c>
      <c r="O20" s="9">
        <f t="shared" si="0"/>
        <v>7</v>
      </c>
      <c r="P20" s="48">
        <f t="shared" si="1"/>
        <v>10</v>
      </c>
      <c r="Q20" s="47"/>
      <c r="R20" s="49">
        <v>38</v>
      </c>
      <c r="S20" s="10"/>
      <c r="T20" s="11">
        <v>18.5</v>
      </c>
      <c r="U20" s="48">
        <f t="shared" si="4"/>
        <v>30.833333333333336</v>
      </c>
      <c r="V20" s="12"/>
      <c r="W20" s="55">
        <f t="shared" si="2"/>
        <v>78.833333333333343</v>
      </c>
      <c r="X20" s="56" t="str">
        <f t="shared" si="3"/>
        <v>B+</v>
      </c>
      <c r="Y20" s="14"/>
    </row>
    <row r="21" spans="1:25" x14ac:dyDescent="0.25">
      <c r="A21" s="45"/>
      <c r="B21" s="45"/>
      <c r="C21" s="46"/>
      <c r="D21" s="42">
        <v>5</v>
      </c>
      <c r="E21" s="42" t="s">
        <v>78</v>
      </c>
      <c r="F21" s="43" t="s">
        <v>79</v>
      </c>
      <c r="G21" s="44" t="s">
        <v>80</v>
      </c>
      <c r="H21" s="2">
        <v>1</v>
      </c>
      <c r="I21" s="2">
        <v>1</v>
      </c>
      <c r="J21" s="2">
        <v>1</v>
      </c>
      <c r="K21" s="13">
        <v>1</v>
      </c>
      <c r="L21" s="13">
        <v>1</v>
      </c>
      <c r="M21" s="13">
        <v>1</v>
      </c>
      <c r="N21" s="2">
        <v>1</v>
      </c>
      <c r="O21" s="9">
        <f t="shared" si="0"/>
        <v>7</v>
      </c>
      <c r="P21" s="48">
        <f t="shared" si="1"/>
        <v>10</v>
      </c>
      <c r="Q21" s="47"/>
      <c r="R21" s="49">
        <v>38</v>
      </c>
      <c r="S21" s="10"/>
      <c r="T21" s="11">
        <v>18.5</v>
      </c>
      <c r="U21" s="48">
        <f t="shared" si="4"/>
        <v>30.833333333333336</v>
      </c>
      <c r="V21" s="12"/>
      <c r="W21" s="55">
        <f t="shared" si="2"/>
        <v>78.833333333333343</v>
      </c>
      <c r="X21" s="56" t="str">
        <f t="shared" si="3"/>
        <v>B+</v>
      </c>
    </row>
    <row r="22" spans="1:25" x14ac:dyDescent="0.25">
      <c r="A22" s="8"/>
      <c r="B22" s="8"/>
      <c r="C22" s="30"/>
      <c r="D22" s="42">
        <v>5</v>
      </c>
      <c r="E22" s="42" t="s">
        <v>83</v>
      </c>
      <c r="F22" s="43" t="s">
        <v>84</v>
      </c>
      <c r="G22" s="44" t="s">
        <v>85</v>
      </c>
      <c r="H22" s="2">
        <v>1</v>
      </c>
      <c r="I22" s="2">
        <v>1</v>
      </c>
      <c r="J22" s="2">
        <v>1</v>
      </c>
      <c r="K22" s="13">
        <v>1</v>
      </c>
      <c r="L22" s="13">
        <v>1</v>
      </c>
      <c r="M22" s="13">
        <v>1</v>
      </c>
      <c r="N22" s="2">
        <v>1</v>
      </c>
      <c r="O22" s="9">
        <f t="shared" si="0"/>
        <v>7</v>
      </c>
      <c r="P22" s="48">
        <f t="shared" si="1"/>
        <v>10</v>
      </c>
      <c r="Q22" s="47"/>
      <c r="R22" s="49">
        <v>38</v>
      </c>
      <c r="S22" s="10"/>
      <c r="T22" s="11">
        <v>21</v>
      </c>
      <c r="U22" s="48">
        <f t="shared" si="4"/>
        <v>35</v>
      </c>
      <c r="V22" s="12"/>
      <c r="W22" s="55">
        <f t="shared" si="2"/>
        <v>83</v>
      </c>
      <c r="X22" s="56" t="str">
        <f t="shared" si="3"/>
        <v>A</v>
      </c>
    </row>
    <row r="23" spans="1:25" x14ac:dyDescent="0.25">
      <c r="A23" s="7"/>
      <c r="B23" s="7"/>
      <c r="C23" s="30"/>
      <c r="D23" s="42">
        <v>5</v>
      </c>
      <c r="E23" s="42" t="s">
        <v>78</v>
      </c>
      <c r="F23" s="43" t="s">
        <v>86</v>
      </c>
      <c r="G23" s="44" t="s">
        <v>87</v>
      </c>
      <c r="H23" s="2">
        <v>1</v>
      </c>
      <c r="I23" s="2">
        <v>1</v>
      </c>
      <c r="J23" s="2">
        <v>1</v>
      </c>
      <c r="K23" s="13">
        <v>0</v>
      </c>
      <c r="L23" s="13">
        <v>1</v>
      </c>
      <c r="M23" s="13">
        <v>1</v>
      </c>
      <c r="N23" s="2">
        <v>1</v>
      </c>
      <c r="O23" s="9">
        <f t="shared" si="0"/>
        <v>6</v>
      </c>
      <c r="P23" s="48">
        <f t="shared" si="1"/>
        <v>8.5714285714285712</v>
      </c>
      <c r="Q23" s="47"/>
      <c r="R23" s="49">
        <v>38</v>
      </c>
      <c r="S23" s="10"/>
      <c r="T23" s="11">
        <v>27.5</v>
      </c>
      <c r="U23" s="48">
        <f t="shared" si="4"/>
        <v>45.833333333333329</v>
      </c>
      <c r="V23" s="12"/>
      <c r="W23" s="55">
        <f t="shared" si="2"/>
        <v>92.404761904761898</v>
      </c>
      <c r="X23" s="56" t="str">
        <f t="shared" si="3"/>
        <v>A</v>
      </c>
    </row>
    <row r="24" spans="1:25" x14ac:dyDescent="0.25">
      <c r="A24" s="45"/>
      <c r="B24" s="45"/>
      <c r="C24" s="46"/>
      <c r="D24" s="57">
        <v>6</v>
      </c>
      <c r="E24" s="57" t="s">
        <v>38</v>
      </c>
      <c r="F24" s="58" t="s">
        <v>65</v>
      </c>
      <c r="G24" s="59" t="s">
        <v>66</v>
      </c>
      <c r="H24" s="2">
        <v>1</v>
      </c>
      <c r="I24" s="2">
        <v>0</v>
      </c>
      <c r="J24" s="2">
        <v>1</v>
      </c>
      <c r="K24" s="13">
        <v>1</v>
      </c>
      <c r="L24" s="13">
        <v>1</v>
      </c>
      <c r="M24" s="13">
        <v>1</v>
      </c>
      <c r="N24" s="2">
        <v>1</v>
      </c>
      <c r="O24" s="9">
        <f t="shared" si="0"/>
        <v>6</v>
      </c>
      <c r="P24" s="48">
        <f t="shared" si="1"/>
        <v>8.5714285714285712</v>
      </c>
      <c r="Q24" s="47"/>
      <c r="R24" s="49">
        <v>28</v>
      </c>
      <c r="S24" s="10"/>
      <c r="T24" s="11">
        <v>20</v>
      </c>
      <c r="U24" s="48">
        <f t="shared" si="4"/>
        <v>33.333333333333329</v>
      </c>
      <c r="V24" s="12"/>
      <c r="W24" s="55">
        <f t="shared" si="2"/>
        <v>69.904761904761898</v>
      </c>
      <c r="X24" s="56" t="str">
        <f t="shared" si="3"/>
        <v>B</v>
      </c>
    </row>
    <row r="25" spans="1:25" x14ac:dyDescent="0.25">
      <c r="A25" s="8"/>
      <c r="B25" s="8"/>
      <c r="C25" s="30"/>
      <c r="D25" s="57">
        <v>6</v>
      </c>
      <c r="E25" s="57" t="s">
        <v>38</v>
      </c>
      <c r="F25" s="58" t="s">
        <v>67</v>
      </c>
      <c r="G25" s="59" t="s">
        <v>68</v>
      </c>
      <c r="H25" s="2">
        <v>1</v>
      </c>
      <c r="I25" s="2">
        <v>1</v>
      </c>
      <c r="J25" s="2">
        <v>1</v>
      </c>
      <c r="K25" s="13">
        <v>1</v>
      </c>
      <c r="L25" s="13">
        <v>1</v>
      </c>
      <c r="M25" s="13">
        <v>1</v>
      </c>
      <c r="N25" s="2">
        <v>1</v>
      </c>
      <c r="O25" s="9">
        <f t="shared" si="0"/>
        <v>7</v>
      </c>
      <c r="P25" s="48">
        <f t="shared" si="1"/>
        <v>10</v>
      </c>
      <c r="Q25" s="47"/>
      <c r="R25" s="49">
        <v>28</v>
      </c>
      <c r="S25" s="10"/>
      <c r="T25" s="11">
        <v>25.5</v>
      </c>
      <c r="U25" s="48">
        <f t="shared" si="4"/>
        <v>42.5</v>
      </c>
      <c r="V25" s="12"/>
      <c r="W25" s="55">
        <f t="shared" si="2"/>
        <v>80.5</v>
      </c>
      <c r="X25" s="56" t="str">
        <f t="shared" si="3"/>
        <v>A</v>
      </c>
    </row>
    <row r="27" spans="1:25" x14ac:dyDescent="0.25">
      <c r="D27" s="64" t="s">
        <v>32</v>
      </c>
      <c r="E27" s="65"/>
      <c r="F27" s="65"/>
      <c r="G27" s="65"/>
    </row>
  </sheetData>
  <sortState ref="A5:AK25">
    <sortCondition ref="D5:D25"/>
  </sortState>
  <mergeCells count="3">
    <mergeCell ref="T2:U2"/>
    <mergeCell ref="W2:X2"/>
    <mergeCell ref="D27:G27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13" workbookViewId="0">
      <selection activeCell="F30" sqref="F30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26</v>
      </c>
      <c r="O14" s="67"/>
    </row>
    <row r="15" spans="2:15" x14ac:dyDescent="0.25">
      <c r="B15" s="1"/>
      <c r="C15" s="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3"/>
      <c r="O15" s="34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3" t="s">
        <v>25</v>
      </c>
      <c r="O16" s="34">
        <f>COUNTIF(Scores!X5:X25,"A")</f>
        <v>12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3" t="s">
        <v>24</v>
      </c>
      <c r="O17" s="34">
        <f>COUNTIF(Scores!X5:X25,"B+")</f>
        <v>2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3" t="s">
        <v>19</v>
      </c>
      <c r="O18" s="34">
        <f>COUNTIF(Scores!X5:X25,"B")</f>
        <v>7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3" t="s">
        <v>20</v>
      </c>
      <c r="O19" s="34">
        <f>COUNTIF(Scores!X5:X25,"C+")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3" t="s">
        <v>21</v>
      </c>
      <c r="O20" s="34">
        <f>COUNTIF(Scores!X5:X25,"C")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3" t="s">
        <v>22</v>
      </c>
      <c r="O21" s="34">
        <f>COUNTIF(Scores!X5:X25,"D+")</f>
        <v>0</v>
      </c>
    </row>
    <row r="22" spans="2:15" x14ac:dyDescent="0.25"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3" t="s">
        <v>23</v>
      </c>
      <c r="O22" s="34">
        <f>COUNTIF(Scores!X5:X25,"FAIL")</f>
        <v>0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 t="s">
        <v>27</v>
      </c>
      <c r="O23" s="36">
        <f>COUNTIF(Scores!X5:X25,"I")</f>
        <v>0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9" t="s">
        <v>33</v>
      </c>
      <c r="C31" s="70"/>
      <c r="D31" s="71"/>
      <c r="E31" s="32">
        <f>AVERAGE(Scores!T5:T25)</f>
        <v>22.761904761904763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8" t="s">
        <v>35</v>
      </c>
      <c r="C32" s="68"/>
      <c r="D32" s="68"/>
      <c r="E32" s="37">
        <f>AVERAGE(Scores!W5:W25)</f>
        <v>80.780045351473916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8" t="s">
        <v>31</v>
      </c>
      <c r="C33" s="38"/>
      <c r="D33" s="38"/>
      <c r="E33" s="38"/>
      <c r="F33" s="38"/>
      <c r="G33" s="38"/>
      <c r="H33" s="38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2013-07-30T01:12:23Z</dcterms:modified>
</cp:coreProperties>
</file>