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cores" sheetId="1" r:id="rId1"/>
    <sheet name="Results summary" sheetId="2" r:id="rId2"/>
  </sheets>
  <definedNames/>
  <calcPr fullCalcOnLoad="1"/>
</workbook>
</file>

<file path=xl/sharedStrings.xml><?xml version="1.0" encoding="utf-8"?>
<sst xmlns="http://schemas.openxmlformats.org/spreadsheetml/2006/main" count="136" uniqueCount="108">
  <si>
    <t>No.</t>
  </si>
  <si>
    <t xml:space="preserve">Bonus </t>
  </si>
  <si>
    <t>Group</t>
  </si>
  <si>
    <t>Title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</si>
  <si>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</si>
  <si>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</si>
  <si>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</si>
  <si>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</si>
  <si>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</si>
  <si>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</si>
  <si>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</si>
  <si>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</si>
  <si>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</si>
  <si>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</si>
  <si>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</si>
  <si>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Quiz 1</t>
  </si>
  <si>
    <t>Exam score</t>
  </si>
  <si>
    <t>Exam %</t>
  </si>
  <si>
    <t>Grade</t>
  </si>
  <si>
    <t>/5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</si>
  <si>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</si>
  <si>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</si>
  <si>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</si>
  <si>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</si>
  <si>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</si>
  <si>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</si>
  <si>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</si>
  <si>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</si>
  <si>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</si>
  <si>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</si>
  <si>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</si>
  <si>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Quiz</t>
  </si>
  <si>
    <t>L7</t>
  </si>
  <si>
    <t>L8</t>
  </si>
  <si>
    <t>MR</t>
  </si>
  <si>
    <t>Quiz 2</t>
  </si>
  <si>
    <t>Total</t>
  </si>
  <si>
    <t xml:space="preserve"> %</t>
  </si>
  <si>
    <t>Receipt number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</si>
  <si>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</si>
  <si>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</si>
  <si>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/15</t>
  </si>
  <si>
    <t>/50</t>
  </si>
  <si>
    <t>Average score on the exam (mean)   (out of 50)</t>
  </si>
  <si>
    <t>Average course score overall             (out of 100)</t>
  </si>
  <si>
    <t>MS</t>
  </si>
  <si>
    <t>MICHAEL</t>
  </si>
  <si>
    <t>JASON</t>
  </si>
  <si>
    <t>ELKINS</t>
  </si>
  <si>
    <t>JOHN</t>
  </si>
  <si>
    <t>MURPHY</t>
  </si>
  <si>
    <t>YOUSUF</t>
  </si>
  <si>
    <t>MAYET</t>
  </si>
  <si>
    <t>BHAMJEE</t>
  </si>
  <si>
    <t>FAYROOZ</t>
  </si>
  <si>
    <t>KALON</t>
  </si>
  <si>
    <t>GERBER</t>
  </si>
  <si>
    <t>DAMJAN</t>
  </si>
  <si>
    <t>NADOH</t>
  </si>
  <si>
    <t>WIEGAND</t>
  </si>
  <si>
    <t>MAECHTLEN</t>
  </si>
  <si>
    <t xml:space="preserve">GAIUS TAKU </t>
  </si>
  <si>
    <t>MBACHA</t>
  </si>
  <si>
    <t>LEA</t>
  </si>
  <si>
    <t>STACEY</t>
  </si>
  <si>
    <t>NATHAN</t>
  </si>
  <si>
    <t>THOMAS</t>
  </si>
  <si>
    <t>DANUCH</t>
  </si>
  <si>
    <t>CHERNTRAGUL</t>
  </si>
  <si>
    <t>SARAWUT</t>
  </si>
  <si>
    <t>THAMJUN</t>
  </si>
  <si>
    <t>HOI MUN</t>
  </si>
  <si>
    <t>WONG</t>
  </si>
  <si>
    <t>THANAT</t>
  </si>
  <si>
    <t>SAWASDISOPAKUL</t>
  </si>
  <si>
    <t>MOHAMMAD</t>
  </si>
  <si>
    <t>TEHRANI</t>
  </si>
  <si>
    <t>VAN LYDEGRAF</t>
  </si>
  <si>
    <t>PANIBAWAN</t>
  </si>
  <si>
    <t>FAMELA ANN</t>
  </si>
  <si>
    <t>VICTOR</t>
  </si>
  <si>
    <t>DEVILLE BLUMBERG</t>
  </si>
  <si>
    <t>TIMOTHY</t>
  </si>
  <si>
    <t>PARKER</t>
  </si>
  <si>
    <t xml:space="preserve">MR </t>
  </si>
  <si>
    <t>RUSS</t>
  </si>
  <si>
    <t>CROWLEY</t>
  </si>
  <si>
    <t>CLIVE</t>
  </si>
  <si>
    <t>STOKES</t>
  </si>
  <si>
    <t>AMONWAN</t>
  </si>
  <si>
    <t>RAMAYOTHIN</t>
  </si>
  <si>
    <t>CHOMCHANOK</t>
  </si>
  <si>
    <t>AKSORNNIT</t>
  </si>
  <si>
    <t>SAMET</t>
  </si>
  <si>
    <t>AYDIN</t>
  </si>
  <si>
    <t>DREW</t>
  </si>
  <si>
    <t>EAGLESHAM</t>
  </si>
  <si>
    <t>NALINEE</t>
  </si>
  <si>
    <t>JACK</t>
  </si>
  <si>
    <t>SAYCE</t>
  </si>
  <si>
    <t>L9</t>
  </si>
  <si>
    <t>DOMINIC</t>
  </si>
  <si>
    <t>SCOTT</t>
  </si>
  <si>
    <t>Assignment</t>
  </si>
  <si>
    <t>Assignment %</t>
  </si>
  <si>
    <t>LOVISUTH</t>
  </si>
  <si>
    <t>/9</t>
  </si>
  <si>
    <t>/25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</si>
</sst>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</numFmts>
  <fonts count="55">
    <font>
      <sz val="11"/>
      <color indexed="8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u val="single"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3" fillId="32" borderId="9" applyBorder="0">
      <alignment/>
      <protection locked="0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3" borderId="11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/>
      <protection locked="0"/>
    </xf>
    <xf numFmtId="16" fontId="10" fillId="33" borderId="11" xfId="0" applyNumberFormat="1" applyFont="1" applyFill="1" applyBorder="1" applyAlignment="1" applyProtection="1">
      <alignment wrapText="1"/>
      <protection locked="0"/>
    </xf>
    <xf numFmtId="16" fontId="8" fillId="5" borderId="11" xfId="0" applyNumberFormat="1" applyFont="1" applyFill="1" applyBorder="1" applyAlignment="1" applyProtection="1">
      <alignment horizontal="center" wrapText="1"/>
      <protection locked="0"/>
    </xf>
    <xf numFmtId="0" fontId="4" fillId="34" borderId="12" xfId="0" applyNumberFormat="1" applyFont="1" applyFill="1" applyBorder="1" applyAlignment="1" applyProtection="1">
      <alignment horizontal="center" wrapText="1"/>
      <protection locked="0"/>
    </xf>
    <xf numFmtId="0" fontId="10" fillId="35" borderId="11" xfId="0" applyFont="1" applyFill="1" applyBorder="1" applyAlignment="1" applyProtection="1">
      <alignment horizontal="center"/>
      <protection locked="0"/>
    </xf>
    <xf numFmtId="0" fontId="8" fillId="34" borderId="11" xfId="0" applyFont="1" applyFill="1" applyBorder="1" applyAlignment="1" applyProtection="1">
      <alignment horizontal="center"/>
      <protection locked="0"/>
    </xf>
    <xf numFmtId="0" fontId="8" fillId="32" borderId="11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4" fillId="36" borderId="11" xfId="0" applyNumberFormat="1" applyFont="1" applyFill="1" applyBorder="1" applyAlignment="1" applyProtection="1">
      <alignment horizontal="center" wrapText="1"/>
      <protection/>
    </xf>
    <xf numFmtId="176" fontId="4" fillId="35" borderId="11" xfId="0" applyNumberFormat="1" applyFont="1" applyFill="1" applyBorder="1" applyAlignment="1" applyProtection="1">
      <alignment horizontal="center" wrapText="1"/>
      <protection/>
    </xf>
    <xf numFmtId="0" fontId="4" fillId="34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36" borderId="11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/>
      <protection locked="0"/>
    </xf>
    <xf numFmtId="0" fontId="5" fillId="37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10" fillId="33" borderId="14" xfId="0" applyNumberFormat="1" applyFont="1" applyFill="1" applyBorder="1" applyAlignment="1" applyProtection="1">
      <alignment wrapText="1"/>
      <protection locked="0"/>
    </xf>
    <xf numFmtId="0" fontId="8" fillId="2" borderId="12" xfId="0" applyFont="1" applyFill="1" applyBorder="1" applyAlignment="1" applyProtection="1">
      <alignment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176" fontId="5" fillId="37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34" borderId="0" xfId="0" applyFont="1" applyFill="1" applyAlignment="1" applyProtection="1">
      <alignment/>
      <protection locked="0"/>
    </xf>
    <xf numFmtId="0" fontId="7" fillId="34" borderId="11" xfId="0" applyFont="1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 applyProtection="1">
      <alignment/>
      <protection locked="0"/>
    </xf>
    <xf numFmtId="0" fontId="15" fillId="5" borderId="11" xfId="0" applyFont="1" applyFill="1" applyBorder="1" applyAlignment="1" applyProtection="1">
      <alignment horizontal="center"/>
      <protection locked="0"/>
    </xf>
    <xf numFmtId="0" fontId="3" fillId="32" borderId="9" xfId="0" applyFont="1" applyFill="1" applyBorder="1" applyAlignment="1" applyProtection="1">
      <alignment/>
      <protection locked="0"/>
    </xf>
    <xf numFmtId="176" fontId="11" fillId="32" borderId="11" xfId="0" applyNumberFormat="1" applyFont="1" applyFill="1" applyBorder="1" applyAlignment="1" applyProtection="1">
      <alignment horizontal="center"/>
      <protection locked="0"/>
    </xf>
    <xf numFmtId="0" fontId="11" fillId="32" borderId="16" xfId="0" applyFont="1" applyFill="1" applyBorder="1" applyAlignment="1" applyProtection="1">
      <alignment horizontal="center"/>
      <protection locked="0"/>
    </xf>
    <xf numFmtId="0" fontId="11" fillId="32" borderId="17" xfId="0" applyFont="1" applyFill="1" applyBorder="1" applyAlignment="1" applyProtection="1">
      <alignment horizontal="center"/>
      <protection locked="0"/>
    </xf>
    <xf numFmtId="0" fontId="11" fillId="32" borderId="18" xfId="0" applyFont="1" applyFill="1" applyBorder="1" applyAlignment="1" applyProtection="1">
      <alignment horizontal="center"/>
      <protection locked="0"/>
    </xf>
    <xf numFmtId="0" fontId="11" fillId="32" borderId="19" xfId="0" applyFont="1" applyFill="1" applyBorder="1" applyAlignment="1" applyProtection="1">
      <alignment horizontal="center"/>
      <protection locked="0"/>
    </xf>
    <xf numFmtId="14" fontId="10" fillId="35" borderId="11" xfId="0" applyNumberFormat="1" applyFont="1" applyFill="1" applyBorder="1" applyAlignment="1" applyProtection="1">
      <alignment horizontal="center" wrapText="1"/>
      <protection locked="0"/>
    </xf>
    <xf numFmtId="0" fontId="13" fillId="35" borderId="11" xfId="0" applyFont="1" applyFill="1" applyBorder="1" applyAlignment="1">
      <alignment horizontal="center"/>
    </xf>
    <xf numFmtId="176" fontId="11" fillId="32" borderId="12" xfId="0" applyNumberFormat="1" applyFont="1" applyFill="1" applyBorder="1" applyAlignment="1" applyProtection="1">
      <alignment horizontal="center"/>
      <protection locked="0"/>
    </xf>
    <xf numFmtId="0" fontId="0" fillId="38" borderId="11" xfId="0" applyFill="1" applyBorder="1" applyAlignment="1" applyProtection="1">
      <alignment/>
      <protection locked="0"/>
    </xf>
    <xf numFmtId="0" fontId="0" fillId="35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left"/>
      <protection locked="0"/>
    </xf>
    <xf numFmtId="0" fontId="2" fillId="39" borderId="11" xfId="0" applyFont="1" applyFill="1" applyBorder="1" applyAlignment="1" applyProtection="1">
      <alignment horizontal="center"/>
      <protection locked="0"/>
    </xf>
    <xf numFmtId="0" fontId="2" fillId="39" borderId="11" xfId="0" applyFont="1" applyFill="1" applyBorder="1" applyAlignment="1" applyProtection="1">
      <alignment/>
      <protection locked="0"/>
    </xf>
    <xf numFmtId="0" fontId="2" fillId="39" borderId="11" xfId="0" applyFont="1" applyFill="1" applyBorder="1" applyAlignment="1" applyProtection="1">
      <alignment horizontal="left"/>
      <protection locked="0"/>
    </xf>
    <xf numFmtId="0" fontId="3" fillId="32" borderId="9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3" fillId="40" borderId="9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2" fontId="3" fillId="32" borderId="9" xfId="0" applyNumberFormat="1" applyFont="1" applyFill="1" applyBorder="1" applyAlignment="1" applyProtection="1">
      <alignment horizontal="center"/>
      <protection locked="0"/>
    </xf>
    <xf numFmtId="0" fontId="3" fillId="32" borderId="9" xfId="58" applyBorder="1" applyAlignment="1">
      <alignment horizontal="center"/>
      <protection locked="0"/>
    </xf>
    <xf numFmtId="0" fontId="16" fillId="32" borderId="20" xfId="0" applyFont="1" applyFill="1" applyBorder="1" applyAlignment="1" applyProtection="1">
      <alignment horizontal="center"/>
      <protection locked="0"/>
    </xf>
    <xf numFmtId="0" fontId="0" fillId="32" borderId="21" xfId="0" applyFill="1" applyBorder="1" applyAlignment="1">
      <alignment horizontal="center"/>
    </xf>
    <xf numFmtId="0" fontId="11" fillId="32" borderId="12" xfId="0" applyFont="1" applyFill="1" applyBorder="1" applyAlignment="1" applyProtection="1">
      <alignment horizontal="left"/>
      <protection locked="0"/>
    </xf>
    <xf numFmtId="0" fontId="11" fillId="32" borderId="9" xfId="0" applyFont="1" applyFill="1" applyBorder="1" applyAlignment="1" applyProtection="1">
      <alignment horizontal="left"/>
      <protection locked="0"/>
    </xf>
    <xf numFmtId="0" fontId="11" fillId="32" borderId="13" xfId="0" applyFont="1" applyFill="1" applyBorder="1" applyAlignment="1" applyProtection="1">
      <alignment horizontal="left"/>
      <protection locked="0"/>
    </xf>
    <xf numFmtId="0" fontId="11" fillId="32" borderId="14" xfId="0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5"/>
          <c:y val="0.233"/>
          <c:w val="0.54625"/>
          <c:h val="0.77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'Results summary'!$N$16:$N$22</c:f>
              <c:strCache/>
            </c:strRef>
          </c:cat>
          <c:val>
            <c:numRef>
              <c:f>'Results summary'!$O$16:$O$22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8"/>
          <c:y val="0.081"/>
          <c:w val="0.061"/>
          <c:h val="0.835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34</xdr:row>
      <xdr:rowOff>95250</xdr:rowOff>
    </xdr:from>
    <xdr:to>
      <xdr:col>6</xdr:col>
      <xdr:colOff>9525</xdr:colOff>
      <xdr:row>37</xdr:row>
      <xdr:rowOff>180975</xdr:rowOff>
    </xdr:to>
    <xdr:sp>
      <xdr:nvSpPr>
        <xdr:cNvPr id="1" name="Straight Arrow Connector 2"/>
        <xdr:cNvSpPr>
          <a:spLocks/>
        </xdr:cNvSpPr>
      </xdr:nvSpPr>
      <xdr:spPr>
        <a:xfrm>
          <a:off x="3857625" y="6991350"/>
          <a:ext cx="0" cy="6572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0.0025</cdr:y>
    </cdr:from>
    <cdr:to>
      <cdr:x>0.7555</cdr:x>
      <cdr:y>0.17325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9525"/>
          <a:ext cx="38100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EN305 (2012) Evening Class results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-a graphical representation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123825</xdr:rowOff>
    </xdr:from>
    <xdr:to>
      <xdr:col>10</xdr:col>
      <xdr:colOff>542925</xdr:colOff>
      <xdr:row>25</xdr:row>
      <xdr:rowOff>19050</xdr:rowOff>
    </xdr:to>
    <xdr:graphicFrame>
      <xdr:nvGraphicFramePr>
        <xdr:cNvPr id="1" name="Chart 2"/>
        <xdr:cNvGraphicFramePr/>
      </xdr:nvGraphicFramePr>
      <xdr:xfrm>
        <a:off x="695325" y="885825"/>
        <a:ext cx="69532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26</xdr:row>
      <xdr:rowOff>47625</xdr:rowOff>
    </xdr:from>
    <xdr:to>
      <xdr:col>16</xdr:col>
      <xdr:colOff>466725</xdr:colOff>
      <xdr:row>36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715250" y="5067300"/>
          <a:ext cx="3514725" cy="200977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Results summary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class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regularly scores many A grades. There were fewer this time around than during the last class because this exam was harder (an argumentative essay had to be written).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However, they were still very impressive results with the coursework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being of a very high standard.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34"/>
  <sheetViews>
    <sheetView tabSelected="1" zoomScalePageLayoutView="0" workbookViewId="0" topLeftCell="D1">
      <pane xSplit="5" topLeftCell="AC1" activePane="topRight" state="frozen"/>
      <selection pane="topLeft" activeCell="D43" sqref="D43"/>
      <selection pane="topRight" activeCell="P12" sqref="P12"/>
    </sheetView>
  </sheetViews>
  <sheetFormatPr defaultColWidth="9.140625" defaultRowHeight="15"/>
  <cols>
    <col min="1" max="2" width="9.140625" style="1" customWidth="1"/>
    <col min="3" max="3" width="8.140625" style="38" bestFit="1" customWidth="1"/>
    <col min="4" max="4" width="9.28125" style="3" bestFit="1" customWidth="1"/>
    <col min="5" max="5" width="16.57421875" style="3" bestFit="1" customWidth="1"/>
    <col min="6" max="6" width="5.421875" style="3" bestFit="1" customWidth="1"/>
    <col min="7" max="7" width="17.421875" style="1" bestFit="1" customWidth="1"/>
    <col min="8" max="8" width="25.7109375" style="1" bestFit="1" customWidth="1"/>
    <col min="9" max="17" width="5.57421875" style="1" customWidth="1"/>
    <col min="18" max="18" width="12.57421875" style="1" bestFit="1" customWidth="1"/>
    <col min="19" max="19" width="13.140625" style="1" bestFit="1" customWidth="1"/>
    <col min="20" max="20" width="3.140625" style="1" customWidth="1"/>
    <col min="21" max="22" width="6.140625" style="3" bestFit="1" customWidth="1"/>
    <col min="23" max="23" width="2.57421875" style="0" customWidth="1"/>
    <col min="24" max="25" width="13.140625" style="0" bestFit="1" customWidth="1"/>
    <col min="26" max="26" width="3.7109375" style="0" customWidth="1"/>
    <col min="27" max="28" width="12.140625" style="1" customWidth="1"/>
    <col min="29" max="29" width="3.421875" style="1" customWidth="1"/>
    <col min="30" max="30" width="12.57421875" style="1" customWidth="1"/>
    <col min="31" max="31" width="9.421875" style="1" customWidth="1"/>
    <col min="32" max="32" width="3.140625" style="1" customWidth="1"/>
    <col min="33" max="33" width="7.8515625" style="1" bestFit="1" customWidth="1"/>
    <col min="34" max="34" width="18.28125" style="1" customWidth="1"/>
    <col min="35" max="35" width="34.00390625" style="1" customWidth="1"/>
    <col min="36" max="36" width="17.57421875" style="1" customWidth="1"/>
    <col min="37" max="43" width="9.140625" style="1" customWidth="1"/>
    <col min="44" max="44" width="6.8515625" style="1" customWidth="1"/>
    <col min="45" max="16384" width="9.140625" style="1" customWidth="1"/>
  </cols>
  <sheetData>
    <row r="2" spans="1:31" ht="18.75">
      <c r="A2" s="28" t="s">
        <v>0</v>
      </c>
      <c r="B2" s="28"/>
      <c r="C2" s="40" t="s">
        <v>1</v>
      </c>
      <c r="D2" s="29" t="s">
        <v>2</v>
      </c>
      <c r="E2" s="29" t="s">
        <v>38</v>
      </c>
      <c r="F2" s="29" t="s">
        <v>3</v>
      </c>
      <c r="G2" s="29" t="s">
        <v>4</v>
      </c>
      <c r="H2" s="30" t="s">
        <v>5</v>
      </c>
      <c r="I2" s="42" t="s">
        <v>6</v>
      </c>
      <c r="J2" s="22"/>
      <c r="K2" s="22"/>
      <c r="L2" s="22"/>
      <c r="M2" s="22"/>
      <c r="N2" s="22"/>
      <c r="O2" s="22"/>
      <c r="P2" s="22"/>
      <c r="Q2" s="22"/>
      <c r="R2" s="22"/>
      <c r="S2" s="23"/>
      <c r="U2" s="65" t="s">
        <v>31</v>
      </c>
      <c r="V2" s="60"/>
      <c r="X2" s="66" t="s">
        <v>103</v>
      </c>
      <c r="Y2" s="60"/>
      <c r="AA2" s="59" t="s">
        <v>7</v>
      </c>
      <c r="AB2" s="60"/>
      <c r="AC2" s="5"/>
      <c r="AD2" s="61" t="s">
        <v>8</v>
      </c>
      <c r="AE2" s="62"/>
    </row>
    <row r="3" spans="1:31" ht="23.25">
      <c r="A3" s="31"/>
      <c r="B3" s="31"/>
      <c r="C3" s="32"/>
      <c r="D3" s="32"/>
      <c r="E3" s="32"/>
      <c r="F3" s="32"/>
      <c r="G3" s="33"/>
      <c r="H3" s="34"/>
      <c r="I3" s="27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32</v>
      </c>
      <c r="P3" s="6" t="s">
        <v>33</v>
      </c>
      <c r="Q3" s="6" t="s">
        <v>100</v>
      </c>
      <c r="R3" s="7" t="s">
        <v>36</v>
      </c>
      <c r="S3" s="48" t="s">
        <v>37</v>
      </c>
      <c r="T3" s="8"/>
      <c r="U3" s="41" t="s">
        <v>15</v>
      </c>
      <c r="V3" s="41" t="s">
        <v>35</v>
      </c>
      <c r="X3" s="49" t="s">
        <v>104</v>
      </c>
      <c r="Y3" s="49" t="s">
        <v>104</v>
      </c>
      <c r="AA3" s="4" t="s">
        <v>16</v>
      </c>
      <c r="AB3" s="9" t="s">
        <v>17</v>
      </c>
      <c r="AC3" s="10"/>
      <c r="AD3" s="11" t="s">
        <v>8</v>
      </c>
      <c r="AE3" s="4" t="s">
        <v>18</v>
      </c>
    </row>
    <row r="4" spans="3:30" ht="15">
      <c r="C4" s="3"/>
      <c r="R4" s="3" t="s">
        <v>106</v>
      </c>
      <c r="S4" s="3" t="s">
        <v>19</v>
      </c>
      <c r="U4" s="3" t="s">
        <v>20</v>
      </c>
      <c r="V4" s="3" t="s">
        <v>41</v>
      </c>
      <c r="X4" s="26" t="s">
        <v>107</v>
      </c>
      <c r="Y4" s="26"/>
      <c r="AA4" s="3" t="s">
        <v>42</v>
      </c>
      <c r="AB4" s="3" t="s">
        <v>42</v>
      </c>
      <c r="AD4" s="3" t="s">
        <v>21</v>
      </c>
    </row>
    <row r="5" spans="1:32" ht="15.75" customHeight="1">
      <c r="A5" s="12"/>
      <c r="B5" s="12"/>
      <c r="C5" s="39"/>
      <c r="D5" s="53">
        <v>1</v>
      </c>
      <c r="E5" s="53"/>
      <c r="F5" s="53" t="s">
        <v>34</v>
      </c>
      <c r="G5" s="54" t="s">
        <v>49</v>
      </c>
      <c r="H5" s="55" t="s">
        <v>50</v>
      </c>
      <c r="I5" s="2">
        <v>1</v>
      </c>
      <c r="J5" s="2">
        <v>1</v>
      </c>
      <c r="K5" s="20">
        <v>1</v>
      </c>
      <c r="L5" s="20">
        <v>1</v>
      </c>
      <c r="M5" s="20">
        <v>1</v>
      </c>
      <c r="N5" s="20">
        <v>1</v>
      </c>
      <c r="O5" s="2">
        <v>1</v>
      </c>
      <c r="P5" s="2">
        <v>0</v>
      </c>
      <c r="Q5" s="2">
        <v>1</v>
      </c>
      <c r="R5" s="14">
        <f aca="true" t="shared" si="0" ref="R5:R32">SUM(I5:Q5)</f>
        <v>8</v>
      </c>
      <c r="S5" s="15">
        <f aca="true" t="shared" si="1" ref="S5:S32">R5/9*5</f>
        <v>4.444444444444445</v>
      </c>
      <c r="T5" s="16"/>
      <c r="U5" s="18">
        <v>8.5</v>
      </c>
      <c r="V5" s="18">
        <v>10</v>
      </c>
      <c r="X5" s="18">
        <v>41</v>
      </c>
      <c r="Y5" s="52">
        <f>X5/2</f>
        <v>20.5</v>
      </c>
      <c r="Z5" s="17"/>
      <c r="AA5" s="18">
        <v>42.5</v>
      </c>
      <c r="AB5" s="15">
        <f aca="true" t="shared" si="2" ref="AB5:AB32">AA5</f>
        <v>42.5</v>
      </c>
      <c r="AC5" s="19"/>
      <c r="AD5" s="35">
        <f aca="true" t="shared" si="3" ref="AD5:AD32">S5+U5+V5+Y5+AB5</f>
        <v>85.94444444444444</v>
      </c>
      <c r="AE5" s="25" t="str">
        <f aca="true" t="shared" si="4" ref="AE5:AE32">IF(AD5&gt;=79.5,"A",IF(AD5&gt;=74.5,"B+",IF(AD5&gt;=69.5,"B",IF(AD5&gt;=64.5,"C+",IF(AD5&gt;=59.5,"C",IF(AD5&gt;=54.5,"D+",IF(AD5&gt;=44.5,"D",IF(AD5&lt;44.5,"FAIL"))))))))</f>
        <v>A</v>
      </c>
      <c r="AF5" s="21"/>
    </row>
    <row r="6" spans="1:32" ht="15.75" customHeight="1">
      <c r="A6" s="13"/>
      <c r="B6" s="13"/>
      <c r="C6" s="39"/>
      <c r="D6" s="53">
        <v>1</v>
      </c>
      <c r="E6" s="53"/>
      <c r="F6" s="53" t="s">
        <v>34</v>
      </c>
      <c r="G6" s="54" t="s">
        <v>51</v>
      </c>
      <c r="H6" s="55" t="s">
        <v>52</v>
      </c>
      <c r="I6" s="2">
        <v>0</v>
      </c>
      <c r="J6" s="2">
        <v>1</v>
      </c>
      <c r="K6" s="20">
        <v>1</v>
      </c>
      <c r="L6" s="20">
        <v>1</v>
      </c>
      <c r="M6" s="20">
        <v>1</v>
      </c>
      <c r="N6" s="20">
        <v>1</v>
      </c>
      <c r="O6" s="2">
        <v>1</v>
      </c>
      <c r="P6" s="2">
        <v>0</v>
      </c>
      <c r="Q6" s="2">
        <v>1</v>
      </c>
      <c r="R6" s="14">
        <f t="shared" si="0"/>
        <v>7</v>
      </c>
      <c r="S6" s="15">
        <f t="shared" si="1"/>
        <v>3.888888888888889</v>
      </c>
      <c r="T6" s="16"/>
      <c r="U6" s="18">
        <v>8.5</v>
      </c>
      <c r="V6" s="18">
        <v>10</v>
      </c>
      <c r="X6" s="18">
        <v>41</v>
      </c>
      <c r="Y6" s="52">
        <f aca="true" t="shared" si="5" ref="Y6:Y32">X6/2</f>
        <v>20.5</v>
      </c>
      <c r="Z6" s="17"/>
      <c r="AA6" s="18">
        <v>35</v>
      </c>
      <c r="AB6" s="15">
        <f t="shared" si="2"/>
        <v>35</v>
      </c>
      <c r="AC6" s="19"/>
      <c r="AD6" s="35">
        <f t="shared" si="3"/>
        <v>77.88888888888889</v>
      </c>
      <c r="AE6" s="25" t="str">
        <f t="shared" si="4"/>
        <v>B+</v>
      </c>
      <c r="AF6" s="21"/>
    </row>
    <row r="7" spans="1:31" ht="15.75" customHeight="1">
      <c r="A7" s="12"/>
      <c r="B7" s="12"/>
      <c r="C7" s="39"/>
      <c r="D7" s="53">
        <v>1</v>
      </c>
      <c r="E7" s="53"/>
      <c r="F7" s="53" t="s">
        <v>45</v>
      </c>
      <c r="G7" s="54" t="s">
        <v>54</v>
      </c>
      <c r="H7" s="55" t="s">
        <v>53</v>
      </c>
      <c r="I7" s="2">
        <v>0</v>
      </c>
      <c r="J7" s="2">
        <v>1</v>
      </c>
      <c r="K7" s="20">
        <v>0</v>
      </c>
      <c r="L7" s="20">
        <v>1</v>
      </c>
      <c r="M7" s="20">
        <v>1</v>
      </c>
      <c r="N7" s="20">
        <v>0</v>
      </c>
      <c r="O7" s="2">
        <v>0</v>
      </c>
      <c r="P7" s="2">
        <v>0</v>
      </c>
      <c r="Q7" s="2">
        <v>1</v>
      </c>
      <c r="R7" s="14">
        <f t="shared" si="0"/>
        <v>4</v>
      </c>
      <c r="S7" s="15">
        <f t="shared" si="1"/>
        <v>2.2222222222222223</v>
      </c>
      <c r="T7" s="16"/>
      <c r="U7" s="18">
        <v>8.5</v>
      </c>
      <c r="V7" s="18">
        <v>10</v>
      </c>
      <c r="X7" s="18">
        <v>41</v>
      </c>
      <c r="Y7" s="52">
        <f t="shared" si="5"/>
        <v>20.5</v>
      </c>
      <c r="Z7" s="17"/>
      <c r="AA7" s="18">
        <v>48</v>
      </c>
      <c r="AB7" s="15">
        <f t="shared" si="2"/>
        <v>48</v>
      </c>
      <c r="AC7" s="19"/>
      <c r="AD7" s="35">
        <f t="shared" si="3"/>
        <v>89.22222222222223</v>
      </c>
      <c r="AE7" s="25" t="str">
        <f t="shared" si="4"/>
        <v>A</v>
      </c>
    </row>
    <row r="8" spans="1:31" ht="15.75" customHeight="1">
      <c r="A8" s="12"/>
      <c r="B8" s="12"/>
      <c r="C8" s="39"/>
      <c r="D8" s="53">
        <v>1</v>
      </c>
      <c r="E8" s="53"/>
      <c r="F8" s="53" t="s">
        <v>34</v>
      </c>
      <c r="G8" s="54" t="s">
        <v>46</v>
      </c>
      <c r="H8" s="55" t="s">
        <v>77</v>
      </c>
      <c r="I8" s="2">
        <v>1</v>
      </c>
      <c r="J8" s="2">
        <v>1</v>
      </c>
      <c r="K8" s="20">
        <v>1</v>
      </c>
      <c r="L8" s="20">
        <v>1</v>
      </c>
      <c r="M8" s="20">
        <v>1</v>
      </c>
      <c r="N8" s="20">
        <v>1</v>
      </c>
      <c r="O8" s="2">
        <v>1</v>
      </c>
      <c r="P8" s="2">
        <v>1</v>
      </c>
      <c r="Q8" s="2">
        <v>1</v>
      </c>
      <c r="R8" s="14">
        <f t="shared" si="0"/>
        <v>9</v>
      </c>
      <c r="S8" s="15">
        <f t="shared" si="1"/>
        <v>5</v>
      </c>
      <c r="T8" s="16"/>
      <c r="U8" s="18">
        <v>8.5</v>
      </c>
      <c r="V8" s="18">
        <v>10</v>
      </c>
      <c r="X8" s="18">
        <v>41</v>
      </c>
      <c r="Y8" s="52">
        <f t="shared" si="5"/>
        <v>20.5</v>
      </c>
      <c r="Z8" s="17"/>
      <c r="AA8" s="18">
        <v>41.5</v>
      </c>
      <c r="AB8" s="15">
        <f t="shared" si="2"/>
        <v>41.5</v>
      </c>
      <c r="AC8" s="19"/>
      <c r="AD8" s="35">
        <f t="shared" si="3"/>
        <v>85.5</v>
      </c>
      <c r="AE8" s="25" t="str">
        <f t="shared" si="4"/>
        <v>A</v>
      </c>
    </row>
    <row r="9" spans="1:31" ht="14.25" customHeight="1">
      <c r="A9" s="13"/>
      <c r="B9" s="13"/>
      <c r="C9" s="39"/>
      <c r="D9" s="53">
        <v>1</v>
      </c>
      <c r="E9" s="53"/>
      <c r="F9" s="53" t="s">
        <v>45</v>
      </c>
      <c r="G9" s="54" t="s">
        <v>97</v>
      </c>
      <c r="H9" s="55" t="s">
        <v>105</v>
      </c>
      <c r="I9" s="2">
        <v>1</v>
      </c>
      <c r="J9" s="2">
        <v>1</v>
      </c>
      <c r="K9" s="20">
        <v>1</v>
      </c>
      <c r="L9" s="20">
        <v>1</v>
      </c>
      <c r="M9" s="20">
        <v>1</v>
      </c>
      <c r="N9" s="20">
        <v>1</v>
      </c>
      <c r="O9" s="2">
        <v>1</v>
      </c>
      <c r="P9" s="2">
        <v>1</v>
      </c>
      <c r="Q9" s="2">
        <v>1</v>
      </c>
      <c r="R9" s="14">
        <f t="shared" si="0"/>
        <v>9</v>
      </c>
      <c r="S9" s="15">
        <f t="shared" si="1"/>
        <v>5</v>
      </c>
      <c r="T9" s="16"/>
      <c r="U9" s="18">
        <v>8.5</v>
      </c>
      <c r="V9" s="18">
        <v>10</v>
      </c>
      <c r="X9" s="18">
        <v>41</v>
      </c>
      <c r="Y9" s="52">
        <f t="shared" si="5"/>
        <v>20.5</v>
      </c>
      <c r="Z9" s="17"/>
      <c r="AA9" s="18">
        <v>46.5</v>
      </c>
      <c r="AB9" s="15">
        <f t="shared" si="2"/>
        <v>46.5</v>
      </c>
      <c r="AC9" s="19"/>
      <c r="AD9" s="35">
        <f t="shared" si="3"/>
        <v>90.5</v>
      </c>
      <c r="AE9" s="25" t="str">
        <f t="shared" si="4"/>
        <v>A</v>
      </c>
    </row>
    <row r="10" spans="1:31" ht="18.75" customHeight="1">
      <c r="A10" s="13"/>
      <c r="B10" s="13"/>
      <c r="C10" s="39"/>
      <c r="D10" s="56">
        <v>2</v>
      </c>
      <c r="E10" s="56"/>
      <c r="F10" s="56" t="s">
        <v>34</v>
      </c>
      <c r="G10" s="57" t="s">
        <v>47</v>
      </c>
      <c r="H10" s="58" t="s">
        <v>48</v>
      </c>
      <c r="I10" s="2">
        <v>0</v>
      </c>
      <c r="J10" s="2">
        <v>1</v>
      </c>
      <c r="K10" s="20">
        <v>0</v>
      </c>
      <c r="L10" s="20">
        <v>1</v>
      </c>
      <c r="M10" s="20">
        <v>1</v>
      </c>
      <c r="N10" s="20">
        <v>1</v>
      </c>
      <c r="O10" s="2">
        <v>1</v>
      </c>
      <c r="P10" s="2">
        <v>1</v>
      </c>
      <c r="Q10" s="2">
        <v>1</v>
      </c>
      <c r="R10" s="14">
        <f t="shared" si="0"/>
        <v>7</v>
      </c>
      <c r="S10" s="15">
        <f t="shared" si="1"/>
        <v>3.888888888888889</v>
      </c>
      <c r="T10" s="16"/>
      <c r="U10" s="18">
        <v>9</v>
      </c>
      <c r="V10" s="18">
        <v>9.5</v>
      </c>
      <c r="X10" s="18">
        <v>46</v>
      </c>
      <c r="Y10" s="52">
        <f t="shared" si="5"/>
        <v>23</v>
      </c>
      <c r="Z10" s="17"/>
      <c r="AA10" s="18">
        <v>41.5</v>
      </c>
      <c r="AB10" s="15">
        <f t="shared" si="2"/>
        <v>41.5</v>
      </c>
      <c r="AC10" s="19"/>
      <c r="AD10" s="35">
        <f t="shared" si="3"/>
        <v>86.88888888888889</v>
      </c>
      <c r="AE10" s="25" t="str">
        <f t="shared" si="4"/>
        <v>A</v>
      </c>
    </row>
    <row r="11" spans="1:32" ht="17.25" customHeight="1">
      <c r="A11" s="12"/>
      <c r="B11" s="12"/>
      <c r="C11" s="39"/>
      <c r="D11" s="56">
        <v>2</v>
      </c>
      <c r="E11" s="56"/>
      <c r="F11" s="56" t="s">
        <v>34</v>
      </c>
      <c r="G11" s="57" t="s">
        <v>63</v>
      </c>
      <c r="H11" s="58" t="s">
        <v>64</v>
      </c>
      <c r="I11" s="2">
        <v>1</v>
      </c>
      <c r="J11" s="2">
        <v>1</v>
      </c>
      <c r="K11" s="20">
        <v>1</v>
      </c>
      <c r="L11" s="20">
        <v>1</v>
      </c>
      <c r="M11" s="20">
        <v>1</v>
      </c>
      <c r="N11" s="20">
        <v>0</v>
      </c>
      <c r="O11" s="2">
        <v>1</v>
      </c>
      <c r="P11" s="2">
        <v>1</v>
      </c>
      <c r="Q11" s="2">
        <v>1</v>
      </c>
      <c r="R11" s="14">
        <f t="shared" si="0"/>
        <v>8</v>
      </c>
      <c r="S11" s="15">
        <f t="shared" si="1"/>
        <v>4.444444444444445</v>
      </c>
      <c r="T11" s="16"/>
      <c r="U11" s="18">
        <v>9</v>
      </c>
      <c r="V11" s="18">
        <v>9.5</v>
      </c>
      <c r="X11" s="18">
        <v>46</v>
      </c>
      <c r="Y11" s="52">
        <f t="shared" si="5"/>
        <v>23</v>
      </c>
      <c r="Z11" s="17"/>
      <c r="AA11" s="18">
        <v>46</v>
      </c>
      <c r="AB11" s="15">
        <f t="shared" si="2"/>
        <v>46</v>
      </c>
      <c r="AC11" s="19"/>
      <c r="AD11" s="35">
        <f t="shared" si="3"/>
        <v>91.94444444444444</v>
      </c>
      <c r="AE11" s="25" t="str">
        <f t="shared" si="4"/>
        <v>A</v>
      </c>
      <c r="AF11" s="21"/>
    </row>
    <row r="12" spans="1:31" ht="17.25" customHeight="1">
      <c r="A12" s="13"/>
      <c r="B12" s="13"/>
      <c r="C12" s="39"/>
      <c r="D12" s="56">
        <v>2</v>
      </c>
      <c r="E12" s="56"/>
      <c r="F12" s="56" t="s">
        <v>34</v>
      </c>
      <c r="G12" s="57" t="s">
        <v>101</v>
      </c>
      <c r="H12" s="58" t="s">
        <v>102</v>
      </c>
      <c r="I12" s="2">
        <v>0</v>
      </c>
      <c r="J12" s="2">
        <v>1</v>
      </c>
      <c r="K12" s="20">
        <v>1</v>
      </c>
      <c r="L12" s="20">
        <v>0</v>
      </c>
      <c r="M12" s="20">
        <v>1</v>
      </c>
      <c r="N12" s="20">
        <v>1</v>
      </c>
      <c r="O12" s="2">
        <v>0</v>
      </c>
      <c r="P12" s="2">
        <v>1</v>
      </c>
      <c r="Q12" s="2">
        <v>1</v>
      </c>
      <c r="R12" s="14">
        <f t="shared" si="0"/>
        <v>6</v>
      </c>
      <c r="S12" s="15">
        <f t="shared" si="1"/>
        <v>3.333333333333333</v>
      </c>
      <c r="T12" s="16"/>
      <c r="U12" s="18">
        <v>9</v>
      </c>
      <c r="V12" s="18">
        <v>9.5</v>
      </c>
      <c r="X12" s="18">
        <v>46</v>
      </c>
      <c r="Y12" s="52">
        <f t="shared" si="5"/>
        <v>23</v>
      </c>
      <c r="Z12" s="17"/>
      <c r="AA12" s="18">
        <v>28</v>
      </c>
      <c r="AB12" s="15">
        <f t="shared" si="2"/>
        <v>28</v>
      </c>
      <c r="AC12" s="19"/>
      <c r="AD12" s="35">
        <f t="shared" si="3"/>
        <v>72.83333333333333</v>
      </c>
      <c r="AE12" s="25" t="str">
        <f t="shared" si="4"/>
        <v>B</v>
      </c>
    </row>
    <row r="13" spans="1:31" ht="17.25" customHeight="1">
      <c r="A13" s="12"/>
      <c r="B13" s="12"/>
      <c r="C13" s="39"/>
      <c r="D13" s="53">
        <v>3</v>
      </c>
      <c r="E13" s="53"/>
      <c r="F13" s="53" t="s">
        <v>34</v>
      </c>
      <c r="G13" s="54" t="s">
        <v>57</v>
      </c>
      <c r="H13" s="55" t="s">
        <v>58</v>
      </c>
      <c r="I13" s="2">
        <v>0</v>
      </c>
      <c r="J13" s="2">
        <v>1</v>
      </c>
      <c r="K13" s="20">
        <v>1</v>
      </c>
      <c r="L13" s="20">
        <v>1</v>
      </c>
      <c r="M13" s="20">
        <v>1</v>
      </c>
      <c r="N13" s="20">
        <v>1</v>
      </c>
      <c r="O13" s="2">
        <v>1</v>
      </c>
      <c r="P13" s="2">
        <v>1</v>
      </c>
      <c r="Q13" s="2">
        <v>1</v>
      </c>
      <c r="R13" s="14">
        <f t="shared" si="0"/>
        <v>8</v>
      </c>
      <c r="S13" s="15">
        <f t="shared" si="1"/>
        <v>4.444444444444445</v>
      </c>
      <c r="T13" s="16"/>
      <c r="U13" s="18">
        <v>9</v>
      </c>
      <c r="V13" s="18">
        <v>9</v>
      </c>
      <c r="X13" s="18">
        <v>48</v>
      </c>
      <c r="Y13" s="52">
        <f t="shared" si="5"/>
        <v>24</v>
      </c>
      <c r="Z13" s="17"/>
      <c r="AA13" s="18">
        <v>42</v>
      </c>
      <c r="AB13" s="15">
        <f t="shared" si="2"/>
        <v>42</v>
      </c>
      <c r="AC13" s="19"/>
      <c r="AD13" s="35">
        <f t="shared" si="3"/>
        <v>88.44444444444444</v>
      </c>
      <c r="AE13" s="25" t="str">
        <f t="shared" si="4"/>
        <v>A</v>
      </c>
    </row>
    <row r="14" spans="1:31" ht="15.75" customHeight="1">
      <c r="A14" s="12"/>
      <c r="B14" s="12"/>
      <c r="C14" s="39"/>
      <c r="D14" s="53">
        <v>3</v>
      </c>
      <c r="E14" s="53"/>
      <c r="F14" s="53" t="s">
        <v>34</v>
      </c>
      <c r="G14" s="54" t="s">
        <v>80</v>
      </c>
      <c r="H14" s="55" t="s">
        <v>81</v>
      </c>
      <c r="I14" s="2">
        <v>1</v>
      </c>
      <c r="J14" s="2">
        <v>1</v>
      </c>
      <c r="K14" s="20">
        <v>1</v>
      </c>
      <c r="L14" s="20">
        <v>0</v>
      </c>
      <c r="M14" s="20">
        <v>1</v>
      </c>
      <c r="N14" s="20">
        <v>0</v>
      </c>
      <c r="O14" s="2">
        <v>1</v>
      </c>
      <c r="P14" s="2">
        <v>0</v>
      </c>
      <c r="Q14" s="2">
        <v>1</v>
      </c>
      <c r="R14" s="14">
        <f t="shared" si="0"/>
        <v>6</v>
      </c>
      <c r="S14" s="15">
        <f t="shared" si="1"/>
        <v>3.333333333333333</v>
      </c>
      <c r="T14" s="16"/>
      <c r="U14" s="18">
        <v>9</v>
      </c>
      <c r="V14" s="18">
        <v>9</v>
      </c>
      <c r="X14" s="18">
        <v>48</v>
      </c>
      <c r="Y14" s="52">
        <f t="shared" si="5"/>
        <v>24</v>
      </c>
      <c r="Z14" s="17"/>
      <c r="AA14" s="18">
        <v>44</v>
      </c>
      <c r="AB14" s="15">
        <f t="shared" si="2"/>
        <v>44</v>
      </c>
      <c r="AC14" s="19"/>
      <c r="AD14" s="35">
        <f t="shared" si="3"/>
        <v>89.33333333333333</v>
      </c>
      <c r="AE14" s="25" t="str">
        <f t="shared" si="4"/>
        <v>A</v>
      </c>
    </row>
    <row r="15" spans="1:31" ht="15.75" customHeight="1">
      <c r="A15" s="13"/>
      <c r="B15" s="13"/>
      <c r="C15" s="39"/>
      <c r="D15" s="53">
        <v>3</v>
      </c>
      <c r="E15" s="53"/>
      <c r="F15" s="53" t="s">
        <v>34</v>
      </c>
      <c r="G15" s="54" t="s">
        <v>82</v>
      </c>
      <c r="H15" s="55" t="s">
        <v>83</v>
      </c>
      <c r="I15" s="2">
        <v>1</v>
      </c>
      <c r="J15" s="2">
        <v>1</v>
      </c>
      <c r="K15" s="20">
        <v>1</v>
      </c>
      <c r="L15" s="20">
        <v>0</v>
      </c>
      <c r="M15" s="20">
        <v>1</v>
      </c>
      <c r="N15" s="20">
        <v>0</v>
      </c>
      <c r="O15" s="2">
        <v>1</v>
      </c>
      <c r="P15" s="2">
        <v>0</v>
      </c>
      <c r="Q15" s="2">
        <v>1</v>
      </c>
      <c r="R15" s="14">
        <f t="shared" si="0"/>
        <v>6</v>
      </c>
      <c r="S15" s="15">
        <f t="shared" si="1"/>
        <v>3.333333333333333</v>
      </c>
      <c r="T15" s="16"/>
      <c r="U15" s="18">
        <v>9</v>
      </c>
      <c r="V15" s="18">
        <v>9</v>
      </c>
      <c r="X15" s="18">
        <v>48</v>
      </c>
      <c r="Y15" s="52">
        <f t="shared" si="5"/>
        <v>24</v>
      </c>
      <c r="Z15" s="17"/>
      <c r="AA15" s="18">
        <v>43</v>
      </c>
      <c r="AB15" s="15">
        <f t="shared" si="2"/>
        <v>43</v>
      </c>
      <c r="AC15" s="19"/>
      <c r="AD15" s="35">
        <f t="shared" si="3"/>
        <v>88.33333333333333</v>
      </c>
      <c r="AE15" s="25" t="str">
        <f t="shared" si="4"/>
        <v>A</v>
      </c>
    </row>
    <row r="16" spans="1:31" ht="15.75" customHeight="1">
      <c r="A16" s="12"/>
      <c r="B16" s="12"/>
      <c r="C16" s="39"/>
      <c r="D16" s="53">
        <v>3</v>
      </c>
      <c r="E16" s="53"/>
      <c r="F16" s="53" t="s">
        <v>34</v>
      </c>
      <c r="G16" s="54" t="s">
        <v>59</v>
      </c>
      <c r="H16" s="55" t="s">
        <v>60</v>
      </c>
      <c r="I16" s="2">
        <v>1</v>
      </c>
      <c r="J16" s="2">
        <v>1</v>
      </c>
      <c r="K16" s="20">
        <v>1</v>
      </c>
      <c r="L16" s="20">
        <v>1</v>
      </c>
      <c r="M16" s="20">
        <v>1</v>
      </c>
      <c r="N16" s="20">
        <v>0</v>
      </c>
      <c r="O16" s="2">
        <v>1</v>
      </c>
      <c r="P16" s="2">
        <v>1</v>
      </c>
      <c r="Q16" s="2">
        <v>1</v>
      </c>
      <c r="R16" s="14">
        <f t="shared" si="0"/>
        <v>8</v>
      </c>
      <c r="S16" s="15">
        <f t="shared" si="1"/>
        <v>4.444444444444445</v>
      </c>
      <c r="T16" s="16"/>
      <c r="U16" s="18">
        <v>9</v>
      </c>
      <c r="V16" s="18">
        <v>9</v>
      </c>
      <c r="X16" s="18">
        <v>48</v>
      </c>
      <c r="Y16" s="52">
        <f t="shared" si="5"/>
        <v>24</v>
      </c>
      <c r="Z16" s="17"/>
      <c r="AA16" s="18">
        <v>47</v>
      </c>
      <c r="AB16" s="15">
        <f t="shared" si="2"/>
        <v>47</v>
      </c>
      <c r="AC16" s="19"/>
      <c r="AD16" s="35">
        <f t="shared" si="3"/>
        <v>93.44444444444444</v>
      </c>
      <c r="AE16" s="25" t="str">
        <f t="shared" si="4"/>
        <v>A</v>
      </c>
    </row>
    <row r="17" spans="1:31" ht="15.75" customHeight="1">
      <c r="A17" s="13"/>
      <c r="B17" s="13"/>
      <c r="C17" s="39"/>
      <c r="D17" s="53">
        <v>3</v>
      </c>
      <c r="E17" s="53"/>
      <c r="F17" s="53" t="s">
        <v>84</v>
      </c>
      <c r="G17" s="54" t="s">
        <v>85</v>
      </c>
      <c r="H17" s="55" t="s">
        <v>86</v>
      </c>
      <c r="I17" s="2">
        <v>1</v>
      </c>
      <c r="J17" s="2">
        <v>0</v>
      </c>
      <c r="K17" s="20">
        <v>1</v>
      </c>
      <c r="L17" s="20">
        <v>1</v>
      </c>
      <c r="M17" s="20">
        <v>1</v>
      </c>
      <c r="N17" s="20">
        <v>1</v>
      </c>
      <c r="O17" s="2">
        <v>1</v>
      </c>
      <c r="P17" s="2">
        <v>1</v>
      </c>
      <c r="Q17" s="2">
        <v>1</v>
      </c>
      <c r="R17" s="14">
        <f t="shared" si="0"/>
        <v>8</v>
      </c>
      <c r="S17" s="15">
        <f t="shared" si="1"/>
        <v>4.444444444444445</v>
      </c>
      <c r="T17" s="16"/>
      <c r="U17" s="18">
        <v>9</v>
      </c>
      <c r="V17" s="18">
        <v>9</v>
      </c>
      <c r="X17" s="18">
        <v>48</v>
      </c>
      <c r="Y17" s="52">
        <f t="shared" si="5"/>
        <v>24</v>
      </c>
      <c r="Z17" s="17"/>
      <c r="AA17" s="18">
        <v>49</v>
      </c>
      <c r="AB17" s="15">
        <f t="shared" si="2"/>
        <v>49</v>
      </c>
      <c r="AC17" s="19"/>
      <c r="AD17" s="35">
        <f t="shared" si="3"/>
        <v>95.44444444444444</v>
      </c>
      <c r="AE17" s="25" t="str">
        <f t="shared" si="4"/>
        <v>A</v>
      </c>
    </row>
    <row r="18" spans="1:64" s="24" customFormat="1" ht="15.75" customHeight="1">
      <c r="A18" s="13"/>
      <c r="B18" s="13"/>
      <c r="C18" s="39"/>
      <c r="D18" s="56">
        <v>4</v>
      </c>
      <c r="E18" s="56"/>
      <c r="F18" s="56" t="s">
        <v>34</v>
      </c>
      <c r="G18" s="57" t="s">
        <v>71</v>
      </c>
      <c r="H18" s="58" t="s">
        <v>72</v>
      </c>
      <c r="I18" s="2">
        <v>1</v>
      </c>
      <c r="J18" s="2">
        <v>1</v>
      </c>
      <c r="K18" s="20">
        <v>0</v>
      </c>
      <c r="L18" s="20">
        <v>1</v>
      </c>
      <c r="M18" s="20">
        <v>1</v>
      </c>
      <c r="N18" s="20">
        <v>1</v>
      </c>
      <c r="O18" s="2">
        <v>1</v>
      </c>
      <c r="P18" s="2">
        <v>1</v>
      </c>
      <c r="Q18" s="2">
        <v>1</v>
      </c>
      <c r="R18" s="14">
        <f t="shared" si="0"/>
        <v>8</v>
      </c>
      <c r="S18" s="15">
        <f t="shared" si="1"/>
        <v>4.444444444444445</v>
      </c>
      <c r="T18" s="16"/>
      <c r="U18" s="18">
        <v>9.5</v>
      </c>
      <c r="V18" s="18">
        <v>10</v>
      </c>
      <c r="W18"/>
      <c r="X18" s="18">
        <v>47</v>
      </c>
      <c r="Y18" s="52">
        <f t="shared" si="5"/>
        <v>23.5</v>
      </c>
      <c r="Z18" s="17"/>
      <c r="AA18" s="18">
        <v>44</v>
      </c>
      <c r="AB18" s="15">
        <f t="shared" si="2"/>
        <v>44</v>
      </c>
      <c r="AC18" s="19"/>
      <c r="AD18" s="35">
        <f t="shared" si="3"/>
        <v>91.44444444444444</v>
      </c>
      <c r="AE18" s="25" t="str">
        <f t="shared" si="4"/>
        <v>A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31" ht="15.75" customHeight="1">
      <c r="A19" s="12"/>
      <c r="B19" s="12"/>
      <c r="C19" s="39"/>
      <c r="D19" s="56">
        <v>4</v>
      </c>
      <c r="E19" s="56"/>
      <c r="F19" s="56" t="s">
        <v>45</v>
      </c>
      <c r="G19" s="57" t="s">
        <v>67</v>
      </c>
      <c r="H19" s="58" t="s">
        <v>68</v>
      </c>
      <c r="I19" s="2">
        <v>1</v>
      </c>
      <c r="J19" s="2">
        <v>1</v>
      </c>
      <c r="K19" s="20">
        <v>1</v>
      </c>
      <c r="L19" s="20">
        <v>1</v>
      </c>
      <c r="M19" s="20">
        <v>1</v>
      </c>
      <c r="N19" s="20">
        <v>1</v>
      </c>
      <c r="O19" s="2">
        <v>1</v>
      </c>
      <c r="P19" s="2">
        <v>1</v>
      </c>
      <c r="Q19" s="2">
        <v>1</v>
      </c>
      <c r="R19" s="14">
        <f t="shared" si="0"/>
        <v>9</v>
      </c>
      <c r="S19" s="15">
        <f t="shared" si="1"/>
        <v>5</v>
      </c>
      <c r="T19" s="16"/>
      <c r="U19" s="18">
        <v>9.5</v>
      </c>
      <c r="V19" s="18">
        <v>10</v>
      </c>
      <c r="X19" s="18">
        <v>47</v>
      </c>
      <c r="Y19" s="52">
        <f t="shared" si="5"/>
        <v>23.5</v>
      </c>
      <c r="Z19" s="17"/>
      <c r="AA19" s="18">
        <v>49</v>
      </c>
      <c r="AB19" s="15">
        <f t="shared" si="2"/>
        <v>49</v>
      </c>
      <c r="AC19" s="19"/>
      <c r="AD19" s="35">
        <f t="shared" si="3"/>
        <v>97</v>
      </c>
      <c r="AE19" s="25" t="str">
        <f t="shared" si="4"/>
        <v>A</v>
      </c>
    </row>
    <row r="20" spans="1:31" ht="15.75" customHeight="1">
      <c r="A20" s="13"/>
      <c r="B20" s="13"/>
      <c r="C20" s="39"/>
      <c r="D20" s="56">
        <v>4</v>
      </c>
      <c r="E20" s="56"/>
      <c r="F20" s="56" t="s">
        <v>45</v>
      </c>
      <c r="G20" s="57" t="s">
        <v>91</v>
      </c>
      <c r="H20" s="58" t="s">
        <v>92</v>
      </c>
      <c r="I20" s="2">
        <v>1</v>
      </c>
      <c r="J20" s="2">
        <v>1</v>
      </c>
      <c r="K20" s="20">
        <v>1</v>
      </c>
      <c r="L20" s="20">
        <v>1</v>
      </c>
      <c r="M20" s="20">
        <v>1</v>
      </c>
      <c r="N20" s="20">
        <v>1</v>
      </c>
      <c r="O20" s="2">
        <v>1</v>
      </c>
      <c r="P20" s="2">
        <v>1</v>
      </c>
      <c r="Q20" s="2">
        <v>1</v>
      </c>
      <c r="R20" s="14">
        <f t="shared" si="0"/>
        <v>9</v>
      </c>
      <c r="S20" s="15">
        <f t="shared" si="1"/>
        <v>5</v>
      </c>
      <c r="T20" s="16"/>
      <c r="U20" s="18">
        <v>9.5</v>
      </c>
      <c r="V20" s="18">
        <v>10</v>
      </c>
      <c r="X20" s="18">
        <v>47</v>
      </c>
      <c r="Y20" s="52">
        <f t="shared" si="5"/>
        <v>23.5</v>
      </c>
      <c r="Z20" s="17"/>
      <c r="AA20" s="18">
        <v>28</v>
      </c>
      <c r="AB20" s="15">
        <f t="shared" si="2"/>
        <v>28</v>
      </c>
      <c r="AC20" s="19"/>
      <c r="AD20" s="35">
        <f t="shared" si="3"/>
        <v>76</v>
      </c>
      <c r="AE20" s="25" t="str">
        <f t="shared" si="4"/>
        <v>B+</v>
      </c>
    </row>
    <row r="21" spans="1:31" ht="15.75" customHeight="1">
      <c r="A21" s="13"/>
      <c r="B21" s="13"/>
      <c r="C21" s="39"/>
      <c r="D21" s="56">
        <v>4</v>
      </c>
      <c r="E21" s="56"/>
      <c r="F21" s="56" t="s">
        <v>34</v>
      </c>
      <c r="G21" s="57" t="s">
        <v>55</v>
      </c>
      <c r="H21" s="58" t="s">
        <v>56</v>
      </c>
      <c r="I21" s="2">
        <v>1</v>
      </c>
      <c r="J21" s="2">
        <v>1</v>
      </c>
      <c r="K21" s="20">
        <v>1</v>
      </c>
      <c r="L21" s="20">
        <v>1</v>
      </c>
      <c r="M21" s="20">
        <v>1</v>
      </c>
      <c r="N21" s="20">
        <v>1</v>
      </c>
      <c r="O21" s="2">
        <v>1</v>
      </c>
      <c r="P21" s="2">
        <v>1</v>
      </c>
      <c r="Q21" s="2">
        <v>1</v>
      </c>
      <c r="R21" s="14">
        <f t="shared" si="0"/>
        <v>9</v>
      </c>
      <c r="S21" s="15">
        <f t="shared" si="1"/>
        <v>5</v>
      </c>
      <c r="T21" s="16"/>
      <c r="U21" s="18">
        <v>9.5</v>
      </c>
      <c r="V21" s="18">
        <v>10</v>
      </c>
      <c r="X21" s="18">
        <v>47</v>
      </c>
      <c r="Y21" s="52">
        <f t="shared" si="5"/>
        <v>23.5</v>
      </c>
      <c r="Z21" s="17"/>
      <c r="AA21" s="18">
        <v>45</v>
      </c>
      <c r="AB21" s="15">
        <f t="shared" si="2"/>
        <v>45</v>
      </c>
      <c r="AC21" s="19"/>
      <c r="AD21" s="35">
        <f t="shared" si="3"/>
        <v>93</v>
      </c>
      <c r="AE21" s="25" t="str">
        <f t="shared" si="4"/>
        <v>A</v>
      </c>
    </row>
    <row r="22" spans="1:31" ht="15.75" customHeight="1">
      <c r="A22" s="13"/>
      <c r="B22" s="13"/>
      <c r="C22" s="39"/>
      <c r="D22" s="56">
        <v>4</v>
      </c>
      <c r="E22" s="56"/>
      <c r="F22" s="56" t="s">
        <v>34</v>
      </c>
      <c r="G22" s="57" t="s">
        <v>93</v>
      </c>
      <c r="H22" s="58" t="s">
        <v>94</v>
      </c>
      <c r="I22" s="2">
        <v>1</v>
      </c>
      <c r="J22" s="2">
        <v>1</v>
      </c>
      <c r="K22" s="20">
        <v>1</v>
      </c>
      <c r="L22" s="20">
        <v>1</v>
      </c>
      <c r="M22" s="20">
        <v>1</v>
      </c>
      <c r="N22" s="20">
        <v>1</v>
      </c>
      <c r="O22" s="2">
        <v>0</v>
      </c>
      <c r="P22" s="2">
        <v>1</v>
      </c>
      <c r="Q22" s="2">
        <v>1</v>
      </c>
      <c r="R22" s="14">
        <f t="shared" si="0"/>
        <v>8</v>
      </c>
      <c r="S22" s="15">
        <f t="shared" si="1"/>
        <v>4.444444444444445</v>
      </c>
      <c r="T22" s="16"/>
      <c r="U22" s="18">
        <v>9.5</v>
      </c>
      <c r="V22" s="18">
        <v>10</v>
      </c>
      <c r="X22" s="18">
        <v>47</v>
      </c>
      <c r="Y22" s="52">
        <f t="shared" si="5"/>
        <v>23.5</v>
      </c>
      <c r="Z22" s="17"/>
      <c r="AA22" s="18">
        <v>27</v>
      </c>
      <c r="AB22" s="15">
        <f t="shared" si="2"/>
        <v>27</v>
      </c>
      <c r="AC22" s="19"/>
      <c r="AD22" s="35">
        <f t="shared" si="3"/>
        <v>74.44444444444444</v>
      </c>
      <c r="AE22" s="25" t="str">
        <f t="shared" si="4"/>
        <v>B</v>
      </c>
    </row>
    <row r="23" spans="1:31" ht="16.5" customHeight="1">
      <c r="A23" s="12"/>
      <c r="B23" s="12"/>
      <c r="C23" s="39"/>
      <c r="D23" s="53">
        <v>5</v>
      </c>
      <c r="E23" s="53"/>
      <c r="F23" s="53" t="s">
        <v>34</v>
      </c>
      <c r="G23" s="54" t="s">
        <v>95</v>
      </c>
      <c r="H23" s="55" t="s">
        <v>96</v>
      </c>
      <c r="I23" s="2">
        <v>1</v>
      </c>
      <c r="J23" s="2">
        <v>1</v>
      </c>
      <c r="K23" s="20">
        <v>1</v>
      </c>
      <c r="L23" s="20">
        <v>0</v>
      </c>
      <c r="M23" s="20">
        <v>1</v>
      </c>
      <c r="N23" s="20">
        <v>0</v>
      </c>
      <c r="O23" s="2">
        <v>0</v>
      </c>
      <c r="P23" s="2">
        <v>0</v>
      </c>
      <c r="Q23" s="2">
        <v>1</v>
      </c>
      <c r="R23" s="14">
        <f t="shared" si="0"/>
        <v>5</v>
      </c>
      <c r="S23" s="15">
        <f t="shared" si="1"/>
        <v>2.7777777777777777</v>
      </c>
      <c r="T23" s="16"/>
      <c r="U23" s="18">
        <v>10</v>
      </c>
      <c r="V23" s="18">
        <v>10</v>
      </c>
      <c r="X23" s="18">
        <v>48</v>
      </c>
      <c r="Y23" s="52">
        <f t="shared" si="5"/>
        <v>24</v>
      </c>
      <c r="Z23" s="17"/>
      <c r="AA23" s="18">
        <v>49</v>
      </c>
      <c r="AB23" s="15">
        <f t="shared" si="2"/>
        <v>49</v>
      </c>
      <c r="AC23" s="19"/>
      <c r="AD23" s="35">
        <f t="shared" si="3"/>
        <v>95.77777777777777</v>
      </c>
      <c r="AE23" s="25" t="str">
        <f t="shared" si="4"/>
        <v>A</v>
      </c>
    </row>
    <row r="24" spans="1:31" ht="15">
      <c r="A24" s="12"/>
      <c r="B24" s="12"/>
      <c r="C24" s="39"/>
      <c r="D24" s="56">
        <v>6</v>
      </c>
      <c r="E24" s="56"/>
      <c r="F24" s="56" t="s">
        <v>34</v>
      </c>
      <c r="G24" s="57" t="s">
        <v>65</v>
      </c>
      <c r="H24" s="58" t="s">
        <v>66</v>
      </c>
      <c r="I24" s="2">
        <v>1</v>
      </c>
      <c r="J24" s="2">
        <v>1</v>
      </c>
      <c r="K24" s="20">
        <v>0</v>
      </c>
      <c r="L24" s="20">
        <v>0</v>
      </c>
      <c r="M24" s="20">
        <v>1</v>
      </c>
      <c r="N24" s="20">
        <v>0</v>
      </c>
      <c r="O24" s="2">
        <v>0</v>
      </c>
      <c r="P24" s="2">
        <v>0</v>
      </c>
      <c r="Q24" s="2">
        <v>1</v>
      </c>
      <c r="R24" s="14">
        <f t="shared" si="0"/>
        <v>4</v>
      </c>
      <c r="S24" s="15">
        <f t="shared" si="1"/>
        <v>2.2222222222222223</v>
      </c>
      <c r="T24" s="16"/>
      <c r="U24" s="18">
        <v>10</v>
      </c>
      <c r="V24" s="18">
        <v>10</v>
      </c>
      <c r="X24" s="18">
        <v>49</v>
      </c>
      <c r="Y24" s="52">
        <f t="shared" si="5"/>
        <v>24.5</v>
      </c>
      <c r="Z24" s="17"/>
      <c r="AA24" s="18">
        <v>40.5</v>
      </c>
      <c r="AB24" s="15">
        <f t="shared" si="2"/>
        <v>40.5</v>
      </c>
      <c r="AC24" s="19"/>
      <c r="AD24" s="35">
        <f t="shared" si="3"/>
        <v>87.22222222222223</v>
      </c>
      <c r="AE24" s="25" t="str">
        <f t="shared" si="4"/>
        <v>A</v>
      </c>
    </row>
    <row r="25" spans="1:31" ht="15">
      <c r="A25" s="13"/>
      <c r="B25" s="13"/>
      <c r="C25" s="39"/>
      <c r="D25" s="56">
        <v>6</v>
      </c>
      <c r="E25" s="56"/>
      <c r="F25" s="56" t="s">
        <v>84</v>
      </c>
      <c r="G25" s="57" t="s">
        <v>87</v>
      </c>
      <c r="H25" s="58" t="s">
        <v>88</v>
      </c>
      <c r="I25" s="2">
        <v>1</v>
      </c>
      <c r="J25" s="2">
        <v>1</v>
      </c>
      <c r="K25" s="20">
        <v>0</v>
      </c>
      <c r="L25" s="20">
        <v>1</v>
      </c>
      <c r="M25" s="20">
        <v>1</v>
      </c>
      <c r="N25" s="20">
        <v>0</v>
      </c>
      <c r="O25" s="2">
        <v>1</v>
      </c>
      <c r="P25" s="2">
        <v>0</v>
      </c>
      <c r="Q25" s="2">
        <v>1</v>
      </c>
      <c r="R25" s="14">
        <f t="shared" si="0"/>
        <v>6</v>
      </c>
      <c r="S25" s="15">
        <f t="shared" si="1"/>
        <v>3.333333333333333</v>
      </c>
      <c r="T25" s="16"/>
      <c r="U25" s="18">
        <v>10</v>
      </c>
      <c r="V25" s="18">
        <v>10</v>
      </c>
      <c r="X25" s="18">
        <v>49</v>
      </c>
      <c r="Y25" s="52">
        <f t="shared" si="5"/>
        <v>24.5</v>
      </c>
      <c r="Z25" s="17"/>
      <c r="AA25" s="18">
        <v>46.5</v>
      </c>
      <c r="AB25" s="15">
        <f t="shared" si="2"/>
        <v>46.5</v>
      </c>
      <c r="AC25" s="19"/>
      <c r="AD25" s="35">
        <f t="shared" si="3"/>
        <v>94.33333333333333</v>
      </c>
      <c r="AE25" s="25" t="str">
        <f t="shared" si="4"/>
        <v>A</v>
      </c>
    </row>
    <row r="26" spans="1:31" ht="15">
      <c r="A26" s="12"/>
      <c r="B26" s="12"/>
      <c r="C26" s="39"/>
      <c r="D26" s="56">
        <v>6</v>
      </c>
      <c r="E26" s="56"/>
      <c r="F26" s="56" t="s">
        <v>84</v>
      </c>
      <c r="G26" s="57" t="s">
        <v>98</v>
      </c>
      <c r="H26" s="58" t="s">
        <v>99</v>
      </c>
      <c r="I26" s="2">
        <v>1</v>
      </c>
      <c r="J26" s="2">
        <v>0</v>
      </c>
      <c r="K26" s="20">
        <v>0</v>
      </c>
      <c r="L26" s="20">
        <v>1</v>
      </c>
      <c r="M26" s="20">
        <v>1</v>
      </c>
      <c r="N26" s="20">
        <v>0</v>
      </c>
      <c r="O26" s="2">
        <v>1</v>
      </c>
      <c r="P26" s="2">
        <v>0</v>
      </c>
      <c r="Q26" s="2">
        <v>1</v>
      </c>
      <c r="R26" s="14">
        <f t="shared" si="0"/>
        <v>5</v>
      </c>
      <c r="S26" s="15">
        <f t="shared" si="1"/>
        <v>2.7777777777777777</v>
      </c>
      <c r="T26" s="16"/>
      <c r="U26" s="18">
        <v>10</v>
      </c>
      <c r="V26" s="18">
        <v>10</v>
      </c>
      <c r="X26" s="18">
        <v>49</v>
      </c>
      <c r="Y26" s="52">
        <f t="shared" si="5"/>
        <v>24.5</v>
      </c>
      <c r="Z26" s="17"/>
      <c r="AA26" s="18">
        <v>45</v>
      </c>
      <c r="AB26" s="15">
        <f t="shared" si="2"/>
        <v>45</v>
      </c>
      <c r="AC26" s="19"/>
      <c r="AD26" s="35">
        <f t="shared" si="3"/>
        <v>92.27777777777777</v>
      </c>
      <c r="AE26" s="25" t="str">
        <f t="shared" si="4"/>
        <v>A</v>
      </c>
    </row>
    <row r="27" spans="1:31" ht="15">
      <c r="A27" s="13"/>
      <c r="B27" s="13"/>
      <c r="C27" s="39"/>
      <c r="D27" s="53">
        <v>7</v>
      </c>
      <c r="E27" s="53"/>
      <c r="F27" s="53" t="s">
        <v>34</v>
      </c>
      <c r="G27" s="54" t="s">
        <v>75</v>
      </c>
      <c r="H27" s="55" t="s">
        <v>76</v>
      </c>
      <c r="I27" s="2">
        <v>1</v>
      </c>
      <c r="J27" s="2">
        <v>1</v>
      </c>
      <c r="K27" s="20">
        <v>1</v>
      </c>
      <c r="L27" s="20">
        <v>0</v>
      </c>
      <c r="M27" s="20">
        <v>1</v>
      </c>
      <c r="N27" s="20">
        <v>0</v>
      </c>
      <c r="O27" s="2">
        <v>1</v>
      </c>
      <c r="P27" s="2">
        <v>1</v>
      </c>
      <c r="Q27" s="2">
        <v>1</v>
      </c>
      <c r="R27" s="14">
        <f t="shared" si="0"/>
        <v>7</v>
      </c>
      <c r="S27" s="15">
        <f t="shared" si="1"/>
        <v>3.888888888888889</v>
      </c>
      <c r="T27" s="16"/>
      <c r="U27" s="18">
        <v>5.5</v>
      </c>
      <c r="V27" s="18">
        <v>6.5</v>
      </c>
      <c r="X27" s="18">
        <v>40</v>
      </c>
      <c r="Y27" s="52">
        <f t="shared" si="5"/>
        <v>20</v>
      </c>
      <c r="Z27" s="17"/>
      <c r="AA27" s="18">
        <v>28.5</v>
      </c>
      <c r="AB27" s="15">
        <f t="shared" si="2"/>
        <v>28.5</v>
      </c>
      <c r="AC27" s="19"/>
      <c r="AD27" s="35">
        <f t="shared" si="3"/>
        <v>64.38888888888889</v>
      </c>
      <c r="AE27" s="25" t="str">
        <f t="shared" si="4"/>
        <v>C</v>
      </c>
    </row>
    <row r="28" spans="1:31" ht="15">
      <c r="A28" s="12"/>
      <c r="B28" s="12"/>
      <c r="C28" s="39"/>
      <c r="D28" s="53">
        <v>7</v>
      </c>
      <c r="E28" s="53"/>
      <c r="F28" s="53" t="s">
        <v>34</v>
      </c>
      <c r="G28" s="54" t="s">
        <v>61</v>
      </c>
      <c r="H28" s="55" t="s">
        <v>62</v>
      </c>
      <c r="I28" s="2">
        <v>1</v>
      </c>
      <c r="J28" s="2">
        <v>1</v>
      </c>
      <c r="K28" s="20">
        <v>1</v>
      </c>
      <c r="L28" s="20">
        <v>1</v>
      </c>
      <c r="M28" s="20">
        <v>1</v>
      </c>
      <c r="N28" s="20">
        <v>0</v>
      </c>
      <c r="O28" s="2">
        <v>1</v>
      </c>
      <c r="P28" s="2">
        <v>0</v>
      </c>
      <c r="Q28" s="2">
        <v>1</v>
      </c>
      <c r="R28" s="14">
        <f t="shared" si="0"/>
        <v>7</v>
      </c>
      <c r="S28" s="15">
        <f t="shared" si="1"/>
        <v>3.888888888888889</v>
      </c>
      <c r="T28" s="16"/>
      <c r="U28" s="18">
        <v>5.5</v>
      </c>
      <c r="V28" s="18">
        <v>6.5</v>
      </c>
      <c r="X28" s="18">
        <v>40</v>
      </c>
      <c r="Y28" s="52">
        <f t="shared" si="5"/>
        <v>20</v>
      </c>
      <c r="Z28" s="17"/>
      <c r="AA28" s="18">
        <v>41.5</v>
      </c>
      <c r="AB28" s="15">
        <f t="shared" si="2"/>
        <v>41.5</v>
      </c>
      <c r="AC28" s="19"/>
      <c r="AD28" s="35">
        <f t="shared" si="3"/>
        <v>77.38888888888889</v>
      </c>
      <c r="AE28" s="25" t="str">
        <f t="shared" si="4"/>
        <v>B+</v>
      </c>
    </row>
    <row r="29" spans="1:31" ht="15">
      <c r="A29" s="12"/>
      <c r="B29" s="12"/>
      <c r="C29" s="39"/>
      <c r="D29" s="53">
        <v>7</v>
      </c>
      <c r="E29" s="53"/>
      <c r="F29" s="53" t="s">
        <v>34</v>
      </c>
      <c r="G29" s="54" t="s">
        <v>69</v>
      </c>
      <c r="H29" s="55" t="s">
        <v>70</v>
      </c>
      <c r="I29" s="2">
        <v>0</v>
      </c>
      <c r="J29" s="2">
        <v>1</v>
      </c>
      <c r="K29" s="20">
        <v>1</v>
      </c>
      <c r="L29" s="20">
        <v>1</v>
      </c>
      <c r="M29" s="20">
        <v>1</v>
      </c>
      <c r="N29" s="20">
        <v>1</v>
      </c>
      <c r="O29" s="2">
        <v>1</v>
      </c>
      <c r="P29" s="2">
        <v>1</v>
      </c>
      <c r="Q29" s="2">
        <v>1</v>
      </c>
      <c r="R29" s="14">
        <f t="shared" si="0"/>
        <v>8</v>
      </c>
      <c r="S29" s="15">
        <f t="shared" si="1"/>
        <v>4.444444444444445</v>
      </c>
      <c r="T29" s="16"/>
      <c r="U29" s="18">
        <v>5.5</v>
      </c>
      <c r="V29" s="18">
        <v>6.5</v>
      </c>
      <c r="X29" s="18">
        <v>40</v>
      </c>
      <c r="Y29" s="52">
        <f t="shared" si="5"/>
        <v>20</v>
      </c>
      <c r="Z29" s="17"/>
      <c r="AA29" s="18">
        <v>32</v>
      </c>
      <c r="AB29" s="15">
        <f t="shared" si="2"/>
        <v>32</v>
      </c>
      <c r="AC29" s="19"/>
      <c r="AD29" s="35">
        <f t="shared" si="3"/>
        <v>68.44444444444444</v>
      </c>
      <c r="AE29" s="25" t="str">
        <f t="shared" si="4"/>
        <v>C+</v>
      </c>
    </row>
    <row r="30" spans="1:31" ht="15">
      <c r="A30" s="12"/>
      <c r="B30" s="12"/>
      <c r="C30" s="39"/>
      <c r="D30" s="53">
        <v>7</v>
      </c>
      <c r="E30" s="53"/>
      <c r="F30" s="53" t="s">
        <v>34</v>
      </c>
      <c r="G30" s="54" t="s">
        <v>73</v>
      </c>
      <c r="H30" s="55" t="s">
        <v>74</v>
      </c>
      <c r="I30" s="2">
        <v>0</v>
      </c>
      <c r="J30" s="2">
        <v>0</v>
      </c>
      <c r="K30" s="20">
        <v>1</v>
      </c>
      <c r="L30" s="20">
        <v>1</v>
      </c>
      <c r="M30" s="20">
        <v>1</v>
      </c>
      <c r="N30" s="20">
        <v>0</v>
      </c>
      <c r="O30" s="2">
        <v>1</v>
      </c>
      <c r="P30" s="2">
        <v>1</v>
      </c>
      <c r="Q30" s="2">
        <v>1</v>
      </c>
      <c r="R30" s="14">
        <f t="shared" si="0"/>
        <v>6</v>
      </c>
      <c r="S30" s="15">
        <f t="shared" si="1"/>
        <v>3.333333333333333</v>
      </c>
      <c r="T30" s="16"/>
      <c r="U30" s="18">
        <v>5.5</v>
      </c>
      <c r="V30" s="18">
        <v>6.5</v>
      </c>
      <c r="X30" s="18">
        <v>40</v>
      </c>
      <c r="Y30" s="52">
        <f t="shared" si="5"/>
        <v>20</v>
      </c>
      <c r="Z30" s="17"/>
      <c r="AA30" s="18">
        <v>45</v>
      </c>
      <c r="AB30" s="15">
        <f t="shared" si="2"/>
        <v>45</v>
      </c>
      <c r="AC30" s="19"/>
      <c r="AD30" s="35">
        <f t="shared" si="3"/>
        <v>80.33333333333333</v>
      </c>
      <c r="AE30" s="25" t="str">
        <f t="shared" si="4"/>
        <v>A</v>
      </c>
    </row>
    <row r="31" spans="1:31" ht="15">
      <c r="A31" s="13"/>
      <c r="B31" s="13"/>
      <c r="C31" s="39"/>
      <c r="D31" s="53">
        <v>7</v>
      </c>
      <c r="E31" s="53"/>
      <c r="F31" s="53" t="s">
        <v>45</v>
      </c>
      <c r="G31" s="54" t="s">
        <v>79</v>
      </c>
      <c r="H31" s="55" t="s">
        <v>78</v>
      </c>
      <c r="I31" s="2">
        <v>1</v>
      </c>
      <c r="J31" s="2">
        <v>1</v>
      </c>
      <c r="K31" s="20">
        <v>1</v>
      </c>
      <c r="L31" s="20">
        <v>1</v>
      </c>
      <c r="M31" s="20">
        <v>1</v>
      </c>
      <c r="N31" s="20">
        <v>1</v>
      </c>
      <c r="O31" s="2">
        <v>1</v>
      </c>
      <c r="P31" s="2">
        <v>1</v>
      </c>
      <c r="Q31" s="2">
        <v>1</v>
      </c>
      <c r="R31" s="14">
        <f t="shared" si="0"/>
        <v>9</v>
      </c>
      <c r="S31" s="15">
        <f t="shared" si="1"/>
        <v>5</v>
      </c>
      <c r="T31" s="16"/>
      <c r="U31" s="18">
        <v>5.5</v>
      </c>
      <c r="V31" s="18">
        <v>6.5</v>
      </c>
      <c r="X31" s="18">
        <v>40</v>
      </c>
      <c r="Y31" s="52">
        <f t="shared" si="5"/>
        <v>20</v>
      </c>
      <c r="Z31" s="17"/>
      <c r="AA31" s="18">
        <v>33.5</v>
      </c>
      <c r="AB31" s="15">
        <f t="shared" si="2"/>
        <v>33.5</v>
      </c>
      <c r="AC31" s="19"/>
      <c r="AD31" s="35">
        <f t="shared" si="3"/>
        <v>70.5</v>
      </c>
      <c r="AE31" s="25" t="str">
        <f t="shared" si="4"/>
        <v>B</v>
      </c>
    </row>
    <row r="32" spans="1:31" ht="15">
      <c r="A32" s="13"/>
      <c r="B32" s="13"/>
      <c r="C32" s="39"/>
      <c r="D32" s="53">
        <v>7</v>
      </c>
      <c r="E32" s="53"/>
      <c r="F32" s="53" t="s">
        <v>45</v>
      </c>
      <c r="G32" s="54" t="s">
        <v>89</v>
      </c>
      <c r="H32" s="55" t="s">
        <v>90</v>
      </c>
      <c r="I32" s="2">
        <v>0</v>
      </c>
      <c r="J32" s="2">
        <v>1</v>
      </c>
      <c r="K32" s="20">
        <v>1</v>
      </c>
      <c r="L32" s="20">
        <v>1</v>
      </c>
      <c r="M32" s="20">
        <v>1</v>
      </c>
      <c r="N32" s="20">
        <v>0</v>
      </c>
      <c r="O32" s="2">
        <v>1</v>
      </c>
      <c r="P32" s="2">
        <v>1</v>
      </c>
      <c r="Q32" s="2">
        <v>1</v>
      </c>
      <c r="R32" s="14">
        <f t="shared" si="0"/>
        <v>7</v>
      </c>
      <c r="S32" s="15">
        <f t="shared" si="1"/>
        <v>3.888888888888889</v>
      </c>
      <c r="T32" s="16"/>
      <c r="U32" s="18">
        <v>5.5</v>
      </c>
      <c r="V32" s="18">
        <v>6.5</v>
      </c>
      <c r="X32" s="18">
        <v>40</v>
      </c>
      <c r="Y32" s="52">
        <f t="shared" si="5"/>
        <v>20</v>
      </c>
      <c r="Z32" s="17"/>
      <c r="AA32" s="18">
        <v>36</v>
      </c>
      <c r="AB32" s="15">
        <f t="shared" si="2"/>
        <v>36</v>
      </c>
      <c r="AC32" s="19"/>
      <c r="AD32" s="35">
        <f t="shared" si="3"/>
        <v>71.88888888888889</v>
      </c>
      <c r="AE32" s="25" t="str">
        <f t="shared" si="4"/>
        <v>B</v>
      </c>
    </row>
    <row r="33" spans="4:26" ht="15">
      <c r="D33" s="1"/>
      <c r="E33" s="1"/>
      <c r="U33" s="1"/>
      <c r="V33" s="1"/>
      <c r="X33" s="1"/>
      <c r="Y33" s="1"/>
      <c r="Z33" s="1"/>
    </row>
    <row r="34" spans="4:8" ht="15">
      <c r="D34" s="63" t="s">
        <v>40</v>
      </c>
      <c r="E34" s="63"/>
      <c r="F34" s="64"/>
      <c r="G34" s="64"/>
      <c r="H34" s="64"/>
    </row>
  </sheetData>
  <sheetProtection/>
  <mergeCells count="5">
    <mergeCell ref="AA2:AB2"/>
    <mergeCell ref="AD2:AE2"/>
    <mergeCell ref="D34:H34"/>
    <mergeCell ref="U2:V2"/>
    <mergeCell ref="X2:Y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O35"/>
  <sheetViews>
    <sheetView zoomScalePageLayoutView="0" workbookViewId="0" topLeftCell="A13">
      <selection activeCell="J40" sqref="J40"/>
    </sheetView>
  </sheetViews>
  <sheetFormatPr defaultColWidth="9.140625" defaultRowHeight="15"/>
  <cols>
    <col min="4" max="4" width="24.28125" style="0" customWidth="1"/>
  </cols>
  <sheetData>
    <row r="4" spans="2:15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>
      <c r="B14" s="36"/>
      <c r="C14" s="36"/>
      <c r="D14" s="1"/>
      <c r="E14" s="1"/>
      <c r="F14" s="1"/>
      <c r="G14" s="1"/>
      <c r="H14" s="1"/>
      <c r="I14" s="1"/>
      <c r="J14" s="1"/>
      <c r="K14" s="1"/>
      <c r="L14" s="1"/>
      <c r="M14" s="1"/>
      <c r="N14" s="67" t="s">
        <v>29</v>
      </c>
      <c r="O14" s="68"/>
    </row>
    <row r="15" spans="2:15" ht="15">
      <c r="B15" s="1"/>
      <c r="C15" s="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44"/>
      <c r="O15" s="45"/>
    </row>
    <row r="16" spans="2:15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4" t="s">
        <v>28</v>
      </c>
      <c r="O16" s="45">
        <f>COUNTIF(Scores!AE5:AE32,"A")</f>
        <v>19</v>
      </c>
    </row>
    <row r="17" spans="2:15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4" t="s">
        <v>27</v>
      </c>
      <c r="O17" s="45">
        <f>COUNTIF(Scores!AE5:AE32,"B+")</f>
        <v>3</v>
      </c>
    </row>
    <row r="18" spans="2:15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4" t="s">
        <v>22</v>
      </c>
      <c r="O18" s="45">
        <f>COUNTIF(Scores!AE5:AE32,"B")</f>
        <v>4</v>
      </c>
    </row>
    <row r="19" spans="2:15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4" t="s">
        <v>23</v>
      </c>
      <c r="O19" s="45">
        <f>COUNTIF(Scores!AE5:AE32,"C+")</f>
        <v>1</v>
      </c>
    </row>
    <row r="20" spans="2:15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4" t="s">
        <v>24</v>
      </c>
      <c r="O20" s="45">
        <f>COUNTIF(Scores!AE5:AE32,"C")</f>
        <v>1</v>
      </c>
    </row>
    <row r="21" spans="2:15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4" t="s">
        <v>25</v>
      </c>
      <c r="O21" s="45">
        <f>COUNTIF(Scores!AE5:AE32,"D+")</f>
        <v>0</v>
      </c>
    </row>
    <row r="22" spans="2:15" ht="15">
      <c r="B22" s="1"/>
      <c r="C22" s="1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44" t="s">
        <v>26</v>
      </c>
      <c r="O22" s="45">
        <f>COUNTIF(Scores!AE5:AE32,"FAIL")</f>
        <v>0</v>
      </c>
    </row>
    <row r="23" spans="2:15" ht="15.75" thickBo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46" t="s">
        <v>30</v>
      </c>
      <c r="O23" s="47">
        <f>COUNTIF(Scores!AE5:AE32,"I")</f>
        <v>0</v>
      </c>
    </row>
    <row r="24" spans="2:15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5">
      <c r="B31" s="70" t="s">
        <v>43</v>
      </c>
      <c r="C31" s="71"/>
      <c r="D31" s="72"/>
      <c r="E31" s="43">
        <f>AVERAGE(Scores!AA5:AA32)</f>
        <v>40.875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5">
      <c r="B32" s="69" t="s">
        <v>44</v>
      </c>
      <c r="C32" s="69"/>
      <c r="D32" s="69"/>
      <c r="E32" s="50">
        <f>AVERAGE(Scores!AD5:AD32)</f>
        <v>84.6488095238095</v>
      </c>
      <c r="F32" s="1"/>
      <c r="G32" s="1"/>
      <c r="H32" s="1"/>
      <c r="K32" s="1"/>
      <c r="L32" s="1"/>
      <c r="M32" s="1"/>
      <c r="N32" s="1"/>
      <c r="O32" s="1"/>
    </row>
    <row r="33" spans="2:15" ht="15">
      <c r="B33" s="51" t="s">
        <v>39</v>
      </c>
      <c r="C33" s="51"/>
      <c r="D33" s="51"/>
      <c r="E33" s="51"/>
      <c r="F33" s="51"/>
      <c r="G33" s="51"/>
      <c r="H33" s="51"/>
      <c r="K33" s="1"/>
      <c r="L33" s="1"/>
      <c r="M33" s="1"/>
      <c r="N33" s="1"/>
      <c r="O33" s="1"/>
    </row>
    <row r="34" ht="15">
      <c r="K34" s="1"/>
    </row>
    <row r="35" ht="15">
      <c r="K35" s="1"/>
    </row>
  </sheetData>
  <sheetProtection/>
  <mergeCells count="3">
    <mergeCell ref="N14:O14"/>
    <mergeCell ref="B32:D32"/>
    <mergeCell ref="B31:D3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Gareth</dc:creator>
  <cp:keywords/>
  <dc:description/>
  <cp:lastModifiedBy>Gareth</cp:lastModifiedBy>
  <dcterms:created xsi:type="dcterms:W3CDTF">2009-12-15T00:51:19Z</dcterms:created>
  <dcterms:modified xsi:type="dcterms:W3CDTF">2013-01-25T10:50:20Z</dcterms:modified>
  <cp:category/>
  <cp:version/>
  <cp:contentType/>
  <cp:contentStatus/>
</cp:coreProperties>
</file>