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h\Desktop\"/>
    </mc:Choice>
  </mc:AlternateContent>
  <bookViews>
    <workbookView xWindow="0" yWindow="0" windowWidth="24000" windowHeight="9735"/>
  </bookViews>
  <sheets>
    <sheet name="Scores" sheetId="1" r:id="rId1"/>
    <sheet name="Results summary" sheetId="2" r:id="rId2"/>
  </sheets>
  <calcPr calcId="152511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82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5" i="1"/>
  <c r="R70" i="1"/>
  <c r="S70" i="1" s="1"/>
  <c r="R73" i="1"/>
  <c r="S73" i="1" s="1"/>
  <c r="R81" i="1"/>
  <c r="S81" i="1" s="1"/>
  <c r="Z81" i="1" s="1"/>
  <c r="R7" i="1"/>
  <c r="S7" i="1" s="1"/>
  <c r="Z7" i="1" s="1"/>
  <c r="AA7" i="1" s="1"/>
  <c r="R45" i="1"/>
  <c r="S45" i="1" s="1"/>
  <c r="R36" i="1"/>
  <c r="S36" i="1" s="1"/>
  <c r="R71" i="1"/>
  <c r="S71" i="1" s="1"/>
  <c r="R26" i="1"/>
  <c r="S26" i="1" s="1"/>
  <c r="R16" i="1"/>
  <c r="S16" i="1" s="1"/>
  <c r="Z16" i="1" s="1"/>
  <c r="AA16" i="1" s="1"/>
  <c r="R17" i="1"/>
  <c r="S17" i="1" s="1"/>
  <c r="Z17" i="1" s="1"/>
  <c r="AA17" i="1" s="1"/>
  <c r="R8" i="1"/>
  <c r="S8" i="1" s="1"/>
  <c r="R9" i="1"/>
  <c r="S9" i="1" s="1"/>
  <c r="R10" i="1"/>
  <c r="S10" i="1" s="1"/>
  <c r="R49" i="1"/>
  <c r="S49" i="1" s="1"/>
  <c r="Z49" i="1" s="1"/>
  <c r="AA49" i="1" s="1"/>
  <c r="R50" i="1"/>
  <c r="S50" i="1" s="1"/>
  <c r="Z50" i="1" s="1"/>
  <c r="AA50" i="1" s="1"/>
  <c r="R52" i="1"/>
  <c r="S52" i="1" s="1"/>
  <c r="R54" i="1"/>
  <c r="S54" i="1" s="1"/>
  <c r="R60" i="1"/>
  <c r="S60" i="1" s="1"/>
  <c r="R51" i="1"/>
  <c r="S51" i="1" s="1"/>
  <c r="R33" i="1"/>
  <c r="S33" i="1" s="1"/>
  <c r="R61" i="1"/>
  <c r="S61" i="1" s="1"/>
  <c r="R34" i="1"/>
  <c r="S34" i="1" s="1"/>
  <c r="R12" i="1"/>
  <c r="S12" i="1" s="1"/>
  <c r="R13" i="1"/>
  <c r="S13" i="1" s="1"/>
  <c r="R57" i="1"/>
  <c r="S57" i="1" s="1"/>
  <c r="R58" i="1"/>
  <c r="S58" i="1" s="1"/>
  <c r="R76" i="1"/>
  <c r="S76" i="1" s="1"/>
  <c r="Z76" i="1" s="1"/>
  <c r="AA76" i="1" s="1"/>
  <c r="R77" i="1"/>
  <c r="S77" i="1" s="1"/>
  <c r="R78" i="1"/>
  <c r="S78" i="1" s="1"/>
  <c r="R62" i="1"/>
  <c r="S62" i="1" s="1"/>
  <c r="R22" i="1"/>
  <c r="S22" i="1" s="1"/>
  <c r="Z22" i="1" s="1"/>
  <c r="AA22" i="1" s="1"/>
  <c r="R68" i="1"/>
  <c r="S68" i="1" s="1"/>
  <c r="R55" i="1"/>
  <c r="S55" i="1" s="1"/>
  <c r="R30" i="1"/>
  <c r="S30" i="1" s="1"/>
  <c r="R69" i="1"/>
  <c r="S69" i="1" s="1"/>
  <c r="Z69" i="1" s="1"/>
  <c r="AA69" i="1" s="1"/>
  <c r="R28" i="1"/>
  <c r="S28" i="1" s="1"/>
  <c r="R29" i="1"/>
  <c r="S29" i="1" s="1"/>
  <c r="R63" i="1"/>
  <c r="S63" i="1" s="1"/>
  <c r="R18" i="1"/>
  <c r="S18" i="1" s="1"/>
  <c r="R64" i="1"/>
  <c r="S64" i="1" s="1"/>
  <c r="R65" i="1"/>
  <c r="S65" i="1" s="1"/>
  <c r="R66" i="1"/>
  <c r="S66" i="1" s="1"/>
  <c r="R19" i="1"/>
  <c r="S19" i="1" s="1"/>
  <c r="R5" i="1"/>
  <c r="S5" i="1" s="1"/>
  <c r="R6" i="1"/>
  <c r="S6" i="1" s="1"/>
  <c r="R31" i="1"/>
  <c r="S31" i="1" s="1"/>
  <c r="R32" i="1"/>
  <c r="S32" i="1" s="1"/>
  <c r="R79" i="1"/>
  <c r="S79" i="1" s="1"/>
  <c r="R23" i="1"/>
  <c r="S23" i="1" s="1"/>
  <c r="R37" i="1"/>
  <c r="S37" i="1" s="1"/>
  <c r="Z37" i="1" s="1"/>
  <c r="AA37" i="1" s="1"/>
  <c r="R53" i="1"/>
  <c r="S53" i="1" s="1"/>
  <c r="Z53" i="1" s="1"/>
  <c r="AA53" i="1" s="1"/>
  <c r="R46" i="1"/>
  <c r="S46" i="1" s="1"/>
  <c r="R80" i="1"/>
  <c r="S80" i="1" s="1"/>
  <c r="R42" i="1"/>
  <c r="S42" i="1" s="1"/>
  <c r="R14" i="1"/>
  <c r="S14" i="1" s="1"/>
  <c r="Z14" i="1" s="1"/>
  <c r="AA14" i="1" s="1"/>
  <c r="R15" i="1"/>
  <c r="S15" i="1" s="1"/>
  <c r="Z15" i="1" s="1"/>
  <c r="AA15" i="1" s="1"/>
  <c r="R72" i="1"/>
  <c r="S72" i="1" s="1"/>
  <c r="R47" i="1"/>
  <c r="S47" i="1" s="1"/>
  <c r="R48" i="1"/>
  <c r="S48" i="1" s="1"/>
  <c r="R43" i="1"/>
  <c r="S43" i="1" s="1"/>
  <c r="Z43" i="1" s="1"/>
  <c r="AA43" i="1" s="1"/>
  <c r="R20" i="1"/>
  <c r="S20" i="1" s="1"/>
  <c r="Z20" i="1" s="1"/>
  <c r="AA20" i="1" s="1"/>
  <c r="R24" i="1"/>
  <c r="S24" i="1" s="1"/>
  <c r="R21" i="1"/>
  <c r="S21" i="1" s="1"/>
  <c r="R25" i="1"/>
  <c r="S25" i="1" s="1"/>
  <c r="R74" i="1"/>
  <c r="S74" i="1" s="1"/>
  <c r="R11" i="1"/>
  <c r="S11" i="1" s="1"/>
  <c r="R44" i="1"/>
  <c r="S44" i="1" s="1"/>
  <c r="R27" i="1"/>
  <c r="S27" i="1" s="1"/>
  <c r="Z27" i="1" s="1"/>
  <c r="AA27" i="1" s="1"/>
  <c r="R38" i="1"/>
  <c r="S38" i="1" s="1"/>
  <c r="R39" i="1"/>
  <c r="S39" i="1" s="1"/>
  <c r="R40" i="1"/>
  <c r="S40" i="1" s="1"/>
  <c r="R56" i="1"/>
  <c r="S56" i="1" s="1"/>
  <c r="R41" i="1"/>
  <c r="S41" i="1" s="1"/>
  <c r="R59" i="1"/>
  <c r="S59" i="1" s="1"/>
  <c r="R67" i="1"/>
  <c r="S67" i="1" s="1"/>
  <c r="R82" i="1"/>
  <c r="S82" i="1" s="1"/>
  <c r="R35" i="1"/>
  <c r="S35" i="1" s="1"/>
  <c r="R75" i="1"/>
  <c r="S75" i="1" s="1"/>
  <c r="Z25" i="1" l="1"/>
  <c r="AA25" i="1" s="1"/>
  <c r="Z46" i="1"/>
  <c r="AA46" i="1" s="1"/>
  <c r="Z77" i="1"/>
  <c r="AA77" i="1" s="1"/>
  <c r="Z33" i="1"/>
  <c r="AA33" i="1" s="1"/>
  <c r="Z9" i="1"/>
  <c r="AA9" i="1" s="1"/>
  <c r="Z26" i="1"/>
  <c r="AA26" i="1" s="1"/>
  <c r="Z82" i="1"/>
  <c r="Z79" i="1"/>
  <c r="AA79" i="1" s="1"/>
  <c r="Z52" i="1"/>
  <c r="AA52" i="1" s="1"/>
  <c r="Z44" i="1"/>
  <c r="AA44" i="1" s="1"/>
  <c r="Z48" i="1"/>
  <c r="AA48" i="1" s="1"/>
  <c r="Z32" i="1"/>
  <c r="AA32" i="1" s="1"/>
  <c r="Z12" i="1"/>
  <c r="AA12" i="1" s="1"/>
  <c r="Z8" i="1"/>
  <c r="AA8" i="1" s="1"/>
  <c r="Z75" i="1"/>
  <c r="AA75" i="1" s="1"/>
  <c r="Z24" i="1"/>
  <c r="AA24" i="1" s="1"/>
  <c r="Z60" i="1"/>
  <c r="AA60" i="1" s="1"/>
  <c r="Z36" i="1"/>
  <c r="AA36" i="1" s="1"/>
  <c r="Z21" i="1"/>
  <c r="AA21" i="1" s="1"/>
  <c r="Z68" i="1"/>
  <c r="AA68" i="1" s="1"/>
  <c r="Z64" i="1"/>
  <c r="AA64" i="1" s="1"/>
  <c r="Z56" i="1"/>
  <c r="AA56" i="1" s="1"/>
  <c r="Z51" i="1"/>
  <c r="AA51" i="1" s="1"/>
  <c r="Z59" i="1"/>
  <c r="AA59" i="1" s="1"/>
  <c r="Z39" i="1"/>
  <c r="AA39" i="1" s="1"/>
  <c r="Z11" i="1"/>
  <c r="AA11" i="1" s="1"/>
  <c r="Z47" i="1"/>
  <c r="AA47" i="1" s="1"/>
  <c r="Z42" i="1"/>
  <c r="AA42" i="1" s="1"/>
  <c r="Z31" i="1"/>
  <c r="AA31" i="1" s="1"/>
  <c r="Z66" i="1"/>
  <c r="AA66" i="1" s="1"/>
  <c r="Z63" i="1"/>
  <c r="AA63" i="1" s="1"/>
  <c r="Z30" i="1"/>
  <c r="AA30" i="1" s="1"/>
  <c r="Z62" i="1"/>
  <c r="AA62" i="1" s="1"/>
  <c r="Z73" i="1"/>
  <c r="AA73" i="1" s="1"/>
  <c r="Z74" i="1"/>
  <c r="AA74" i="1" s="1"/>
  <c r="Z72" i="1"/>
  <c r="AA72" i="1" s="1"/>
  <c r="Z23" i="1"/>
  <c r="AA23" i="1" s="1"/>
  <c r="Z6" i="1"/>
  <c r="AA6" i="1" s="1"/>
  <c r="Z29" i="1"/>
  <c r="AA29" i="1" s="1"/>
  <c r="Z55" i="1"/>
  <c r="AA55" i="1" s="1"/>
  <c r="Z78" i="1"/>
  <c r="AA78" i="1" s="1"/>
  <c r="Z57" i="1"/>
  <c r="AA57" i="1" s="1"/>
  <c r="Z61" i="1"/>
  <c r="AA61" i="1" s="1"/>
  <c r="Z54" i="1"/>
  <c r="AA54" i="1" s="1"/>
  <c r="Z10" i="1"/>
  <c r="AA10" i="1" s="1"/>
  <c r="Z45" i="1"/>
  <c r="AA45" i="1" s="1"/>
  <c r="Z5" i="1"/>
  <c r="AA5" i="1" s="1"/>
  <c r="Z35" i="1"/>
  <c r="AA35" i="1" s="1"/>
  <c r="Z67" i="1"/>
  <c r="AA67" i="1" s="1"/>
  <c r="Z41" i="1"/>
  <c r="AA41" i="1" s="1"/>
  <c r="Z40" i="1"/>
  <c r="AA40" i="1" s="1"/>
  <c r="Z38" i="1"/>
  <c r="Z80" i="1"/>
  <c r="Z19" i="1"/>
  <c r="AA19" i="1" s="1"/>
  <c r="Z65" i="1"/>
  <c r="AA65" i="1" s="1"/>
  <c r="Z18" i="1"/>
  <c r="AA18" i="1" s="1"/>
  <c r="Z70" i="1"/>
  <c r="AA70" i="1" s="1"/>
  <c r="Z28" i="1"/>
  <c r="AA28" i="1" s="1"/>
  <c r="Z58" i="1"/>
  <c r="AA58" i="1" s="1"/>
  <c r="Z13" i="1"/>
  <c r="AA13" i="1" s="1"/>
  <c r="Z34" i="1"/>
  <c r="AA34" i="1" s="1"/>
  <c r="Z71" i="1"/>
  <c r="AA71" i="1" s="1"/>
  <c r="E31" i="2"/>
  <c r="O20" i="2" l="1"/>
  <c r="O18" i="2"/>
  <c r="O21" i="2"/>
  <c r="O22" i="2"/>
  <c r="O23" i="2"/>
  <c r="O17" i="2"/>
  <c r="O16" i="2"/>
  <c r="O19" i="2"/>
  <c r="E32" i="2"/>
</calcChain>
</file>

<file path=xl/sharedStrings.xml><?xml version="1.0" encoding="utf-8"?>
<sst xmlns="http://schemas.openxmlformats.org/spreadsheetml/2006/main" count="357" uniqueCount="218">
  <si>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</si>
  <si>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</si>
  <si>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</si>
  <si>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</si>
  <si>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</si>
  <si>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</si>
  <si>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</si>
  <si>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</si>
  <si>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</si>
  <si>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</si>
  <si>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</si>
  <si>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</si>
  <si>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</si>
  <si>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</si>
  <si>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</si>
  <si>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</si>
  <si>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</si>
  <si>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</si>
  <si>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</si>
  <si>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</si>
  <si>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</si>
  <si>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</si>
  <si>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</si>
  <si>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</si>
  <si>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</si>
  <si>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</si>
  <si>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</si>
  <si>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</si>
  <si>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L8</t>
  </si>
  <si>
    <t>Total</t>
  </si>
  <si>
    <t xml:space="preserve"> %</t>
  </si>
  <si>
    <t>Score of 0.5 or above will be rounded up to the next score if it results in a higher grade</t>
  </si>
  <si>
    <t>Average score on the exam (mean)   (out of 50)</t>
  </si>
  <si>
    <t>/25</t>
  </si>
  <si>
    <t>Presentation</t>
  </si>
  <si>
    <t>/20</t>
  </si>
  <si>
    <t>Score</t>
  </si>
  <si>
    <t>/50</t>
  </si>
  <si>
    <t>Average course score overall              (out of 100)</t>
  </si>
  <si>
    <t xml:space="preserve">  %</t>
  </si>
  <si>
    <t>MR</t>
  </si>
  <si>
    <t>MS</t>
  </si>
  <si>
    <t>/8</t>
  </si>
  <si>
    <t>JARUWAN</t>
  </si>
  <si>
    <t>MASUNEE</t>
  </si>
  <si>
    <t>ID</t>
  </si>
  <si>
    <t>/30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</si>
  <si>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</si>
  <si>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JUTIPORN</t>
  </si>
  <si>
    <t>TRAKULTANAKORN</t>
  </si>
  <si>
    <t>THIPCHUTA</t>
  </si>
  <si>
    <t>MEMUSOR</t>
  </si>
  <si>
    <t>JOSE</t>
  </si>
  <si>
    <t>BOLANOS PAREDES</t>
  </si>
  <si>
    <t>LAKSANA</t>
  </si>
  <si>
    <t>PIYAWAN</t>
  </si>
  <si>
    <t>TAEMDEE</t>
  </si>
  <si>
    <t>CHIRATCHAYA</t>
  </si>
  <si>
    <t>THONGLOR</t>
  </si>
  <si>
    <t>PHAFUN</t>
  </si>
  <si>
    <t>LRENTHAISONG</t>
  </si>
  <si>
    <t>VORAPON</t>
  </si>
  <si>
    <t>MANTHAM</t>
  </si>
  <si>
    <t>PIMMANEE</t>
  </si>
  <si>
    <t>DAENGDEE</t>
  </si>
  <si>
    <t>ANOOTSARA</t>
  </si>
  <si>
    <t>KHRAMKHRUAN</t>
  </si>
  <si>
    <t>KARUNTHA</t>
  </si>
  <si>
    <t>JENWATTANANONT</t>
  </si>
  <si>
    <t>APISIT</t>
  </si>
  <si>
    <t>KANTHANG</t>
  </si>
  <si>
    <t>SULEELA</t>
  </si>
  <si>
    <t>PEGAMON</t>
  </si>
  <si>
    <t>ELISA</t>
  </si>
  <si>
    <t>SUWANNASAENG</t>
  </si>
  <si>
    <t>ELNAZ</t>
  </si>
  <si>
    <t>TALA</t>
  </si>
  <si>
    <t>FATEMEH</t>
  </si>
  <si>
    <t>KHODABANDEHLOO</t>
  </si>
  <si>
    <t>ANOCHA</t>
  </si>
  <si>
    <t>THUWANUTI</t>
  </si>
  <si>
    <t>MANEENUCH</t>
  </si>
  <si>
    <t>WECHPANICH</t>
  </si>
  <si>
    <t>PRODPRAN</t>
  </si>
  <si>
    <t>JINTAYAH</t>
  </si>
  <si>
    <t>PHIMNIPHA</t>
  </si>
  <si>
    <t>KIRATIWIRAPAKORN</t>
  </si>
  <si>
    <t>CHANOKWAN</t>
  </si>
  <si>
    <t>SAIPROM</t>
  </si>
  <si>
    <t>RATCHANON</t>
  </si>
  <si>
    <t>BUANIM</t>
  </si>
  <si>
    <t>CHOLPASSORN</t>
  </si>
  <si>
    <t>NINLAKORN</t>
  </si>
  <si>
    <t>KUAWAN</t>
  </si>
  <si>
    <t>UNNGAM</t>
  </si>
  <si>
    <t>THAI THI</t>
  </si>
  <si>
    <t>PHUONG THAO</t>
  </si>
  <si>
    <t>RAUNKAEW</t>
  </si>
  <si>
    <t>CHAUYCHUVONG</t>
  </si>
  <si>
    <t>NUCHANART</t>
  </si>
  <si>
    <t>DAHSIRI</t>
  </si>
  <si>
    <t>KRONGKAEW</t>
  </si>
  <si>
    <t>PUNSOREE</t>
  </si>
  <si>
    <t>LONGJUN</t>
  </si>
  <si>
    <t>LIU</t>
  </si>
  <si>
    <t>LOEDCHAI</t>
  </si>
  <si>
    <t>KUDEERI</t>
  </si>
  <si>
    <t>THANA</t>
  </si>
  <si>
    <t>KRUAWONG</t>
  </si>
  <si>
    <t>VORARAT</t>
  </si>
  <si>
    <t>VORAWANICH</t>
  </si>
  <si>
    <t>KORNKANOK</t>
  </si>
  <si>
    <t>THAINITASKUL</t>
  </si>
  <si>
    <t>RONAN</t>
  </si>
  <si>
    <t>COUPIAC LEDEMELE</t>
  </si>
  <si>
    <t>JOHN</t>
  </si>
  <si>
    <t>DOWNER</t>
  </si>
  <si>
    <t>BEE NIU</t>
  </si>
  <si>
    <t>LEE</t>
  </si>
  <si>
    <t>QIAN</t>
  </si>
  <si>
    <t>ZANG</t>
  </si>
  <si>
    <t>DUANGKAMON</t>
  </si>
  <si>
    <t>THONGTUN</t>
  </si>
  <si>
    <t>TASEN</t>
  </si>
  <si>
    <t>RUJIRAT</t>
  </si>
  <si>
    <t>WATANYAPORN</t>
  </si>
  <si>
    <t>WANNUBOL</t>
  </si>
  <si>
    <t>KANTA</t>
  </si>
  <si>
    <t>JEAWKOK</t>
  </si>
  <si>
    <t>CHARLES</t>
  </si>
  <si>
    <t>ESSI</t>
  </si>
  <si>
    <t>MS.</t>
  </si>
  <si>
    <t>MARIA MERCY</t>
  </si>
  <si>
    <t>QUERIJERO</t>
  </si>
  <si>
    <t>KULLANA</t>
  </si>
  <si>
    <t>TONKHUM</t>
  </si>
  <si>
    <t>CHONCHANOK</t>
  </si>
  <si>
    <t>SUVETWATTANAKUL</t>
  </si>
  <si>
    <t>KATI</t>
  </si>
  <si>
    <t>THONGSRI</t>
  </si>
  <si>
    <t>IAN JAMES</t>
  </si>
  <si>
    <t>SANDERSON</t>
  </si>
  <si>
    <t>SIRADARAT</t>
  </si>
  <si>
    <t>SIRIKULWANICH</t>
  </si>
  <si>
    <t>CHATCHAWAN</t>
  </si>
  <si>
    <t>THAMNOPPHARAT</t>
  </si>
  <si>
    <t>NIJJAREE</t>
  </si>
  <si>
    <t>EUR-ANUNT</t>
  </si>
  <si>
    <t>ABID</t>
  </si>
  <si>
    <t>MAHAJUN</t>
  </si>
  <si>
    <t>CHANIDAPAH</t>
  </si>
  <si>
    <t>WIMOLTHANAKIJ</t>
  </si>
  <si>
    <t>SUTHAPHA</t>
  </si>
  <si>
    <t>THAITHAWEE</t>
  </si>
  <si>
    <t>SUTHARAT</t>
  </si>
  <si>
    <t>WANGSO</t>
  </si>
  <si>
    <t>LALITA</t>
  </si>
  <si>
    <t>ABDULSALAM</t>
  </si>
  <si>
    <t>KANNAPA</t>
  </si>
  <si>
    <t>TUBURAI</t>
  </si>
  <si>
    <t>KHIN HNINT</t>
  </si>
  <si>
    <t>SAN</t>
  </si>
  <si>
    <t xml:space="preserve">NANG KEIN </t>
  </si>
  <si>
    <t>KHAM</t>
  </si>
  <si>
    <t>SAWETCHAT</t>
  </si>
  <si>
    <t>SINGHALERT</t>
  </si>
  <si>
    <t>PUTTACHAD</t>
  </si>
  <si>
    <t>PIMKHAN</t>
  </si>
  <si>
    <t>VORASET</t>
  </si>
  <si>
    <t>INNADDA</t>
  </si>
  <si>
    <t>CHAKORN</t>
  </si>
  <si>
    <t>DEEDEN</t>
  </si>
  <si>
    <t>PARANYU</t>
  </si>
  <si>
    <t>GONGKAM</t>
  </si>
  <si>
    <t>PRACHAYAPORN</t>
  </si>
  <si>
    <t>RUEANGWANIT</t>
  </si>
  <si>
    <t>EDLINE JOI</t>
  </si>
  <si>
    <t>MANONGDO</t>
  </si>
  <si>
    <t>CHUTHAMAT</t>
  </si>
  <si>
    <t>DUANGYEEWAH</t>
  </si>
  <si>
    <t>SETTHAWUT</t>
  </si>
  <si>
    <t>MANEEPATHOMPONG</t>
  </si>
  <si>
    <t>RAMIA</t>
  </si>
  <si>
    <t xml:space="preserve">RAJEH </t>
  </si>
  <si>
    <t>AMANZE NZE</t>
  </si>
  <si>
    <t>FERDINAND</t>
  </si>
  <si>
    <t>JANTRA</t>
  </si>
  <si>
    <t>KLEEPDOCYAEM</t>
  </si>
  <si>
    <t>PARAMITA</t>
  </si>
  <si>
    <t>PHANTHUSATARA</t>
  </si>
  <si>
    <t>KARANTREE</t>
  </si>
  <si>
    <t>DEEPENKAEW</t>
  </si>
  <si>
    <t>IVAN THEODOR</t>
  </si>
  <si>
    <t>CARY</t>
  </si>
  <si>
    <t>RONG</t>
  </si>
  <si>
    <t>ZHU</t>
  </si>
  <si>
    <t>YOSSAPOL</t>
  </si>
  <si>
    <t>KUAKULPEERASUB</t>
  </si>
  <si>
    <t>SHI</t>
  </si>
  <si>
    <t xml:space="preserve">Exam </t>
  </si>
  <si>
    <t>D</t>
  </si>
  <si>
    <t>E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</si>
  <si>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</si>
  <si>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</si>
  <si>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</si>
  <si>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</si>
  <si>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</si>
  <si>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</si>
  <si>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</si>
  <si>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</si>
  <si>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</si>
  <si>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</si>
  <si>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</si>
  <si>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</si>
  <si>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</si>
  <si>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</si>
  <si>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DROPPED</t>
  </si>
  <si>
    <t>re-exam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</si>
</sst>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b/>
      <i/>
      <sz val="11"/>
      <color indexed="8"/>
      <name val="Calibri"/>
      <family val="2"/>
    </font>
    <font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93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3" fillId="7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7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11" fillId="5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3" fillId="10" borderId="2" xfId="0" applyNumberFormat="1" applyFont="1" applyFill="1" applyBorder="1" applyAlignment="1" applyProtection="1">
      <alignment horizontal="center" wrapText="1"/>
    </xf>
    <xf numFmtId="164" fontId="3" fillId="11" borderId="2" xfId="0" applyNumberFormat="1" applyFont="1" applyFill="1" applyBorder="1" applyAlignment="1" applyProtection="1">
      <alignment horizontal="center" wrapText="1"/>
    </xf>
    <xf numFmtId="0" fontId="13" fillId="11" borderId="2" xfId="0" applyFont="1" applyFill="1" applyBorder="1" applyAlignment="1" applyProtection="1">
      <alignment horizontal="center"/>
    </xf>
    <xf numFmtId="164" fontId="4" fillId="14" borderId="2" xfId="0" applyNumberFormat="1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/>
    <xf numFmtId="0" fontId="7" fillId="6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2" fillId="2" borderId="2" xfId="1" applyBorder="1" applyAlignment="1" applyProtection="1">
      <alignment horizontal="center"/>
    </xf>
    <xf numFmtId="0" fontId="2" fillId="5" borderId="2" xfId="0" applyFont="1" applyFill="1" applyBorder="1" applyAlignment="1" applyProtection="1"/>
    <xf numFmtId="0" fontId="8" fillId="0" borderId="6" xfId="0" applyFont="1" applyBorder="1" applyAlignment="1" applyProtection="1"/>
    <xf numFmtId="0" fontId="8" fillId="0" borderId="6" xfId="0" applyFont="1" applyBorder="1" applyAlignment="1" applyProtection="1">
      <alignment horizontal="center"/>
    </xf>
    <xf numFmtId="0" fontId="2" fillId="0" borderId="6" xfId="0" applyFont="1" applyBorder="1" applyAlignment="1" applyProtection="1"/>
    <xf numFmtId="0" fontId="8" fillId="0" borderId="6" xfId="0" applyFont="1" applyFill="1" applyBorder="1" applyAlignment="1" applyProtection="1">
      <alignment horizontal="left"/>
    </xf>
    <xf numFmtId="16" fontId="9" fillId="3" borderId="5" xfId="0" applyNumberFormat="1" applyFont="1" applyFill="1" applyBorder="1" applyAlignment="1" applyProtection="1">
      <alignment wrapText="1"/>
    </xf>
    <xf numFmtId="16" fontId="9" fillId="3" borderId="2" xfId="0" applyNumberFormat="1" applyFont="1" applyFill="1" applyBorder="1" applyAlignment="1" applyProtection="1">
      <alignment wrapText="1"/>
    </xf>
    <xf numFmtId="16" fontId="16" fillId="12" borderId="2" xfId="0" applyNumberFormat="1" applyFont="1" applyFill="1" applyBorder="1" applyAlignment="1" applyProtection="1">
      <alignment horizontal="center" wrapText="1"/>
    </xf>
    <xf numFmtId="14" fontId="9" fillId="11" borderId="2" xfId="0" applyNumberFormat="1" applyFont="1" applyFill="1" applyBorder="1" applyAlignment="1" applyProtection="1">
      <alignment horizontal="center" wrapText="1"/>
    </xf>
    <xf numFmtId="0" fontId="3" fillId="5" borderId="3" xfId="0" applyNumberFormat="1" applyFont="1" applyFill="1" applyBorder="1" applyAlignment="1" applyProtection="1">
      <alignment horizontal="center" wrapText="1"/>
    </xf>
    <xf numFmtId="0" fontId="12" fillId="11" borderId="2" xfId="0" applyFont="1" applyFill="1" applyBorder="1" applyAlignment="1" applyProtection="1">
      <alignment horizontal="center"/>
    </xf>
    <xf numFmtId="0" fontId="7" fillId="12" borderId="2" xfId="0" applyFont="1" applyFill="1" applyBorder="1" applyAlignment="1" applyProtection="1">
      <alignment horizontal="center"/>
    </xf>
    <xf numFmtId="0" fontId="9" fillId="11" borderId="2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7" fillId="9" borderId="2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1" fillId="13" borderId="2" xfId="0" applyFont="1" applyFill="1" applyBorder="1" applyAlignment="1" applyProtection="1">
      <alignment horizontal="center"/>
    </xf>
    <xf numFmtId="0" fontId="1" fillId="13" borderId="2" xfId="0" applyFont="1" applyFill="1" applyBorder="1" applyProtection="1"/>
    <xf numFmtId="0" fontId="1" fillId="13" borderId="2" xfId="0" applyFont="1" applyFill="1" applyBorder="1" applyAlignment="1" applyProtection="1">
      <alignment horizontal="left"/>
    </xf>
    <xf numFmtId="0" fontId="4" fillId="14" borderId="2" xfId="0" applyFont="1" applyFill="1" applyBorder="1" applyAlignment="1" applyProtection="1">
      <alignment horizontal="center"/>
    </xf>
    <xf numFmtId="0" fontId="0" fillId="0" borderId="2" xfId="0" applyBorder="1" applyProtection="1"/>
    <xf numFmtId="0" fontId="13" fillId="5" borderId="2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9" fontId="0" fillId="0" borderId="0" xfId="0" applyNumberFormat="1" applyProtection="1"/>
    <xf numFmtId="0" fontId="13" fillId="5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0" fillId="0" borderId="0" xfId="0" applyBorder="1" applyProtection="1"/>
    <xf numFmtId="0" fontId="13" fillId="5" borderId="0" xfId="0" applyFont="1" applyFill="1" applyBorder="1" applyProtection="1"/>
    <xf numFmtId="0" fontId="6" fillId="0" borderId="0" xfId="0" applyFont="1" applyAlignment="1" applyProtection="1">
      <alignment horizontal="center"/>
    </xf>
    <xf numFmtId="0" fontId="18" fillId="13" borderId="2" xfId="0" applyFont="1" applyFill="1" applyBorder="1" applyAlignment="1" applyProtection="1">
      <alignment horizontal="center"/>
    </xf>
    <xf numFmtId="0" fontId="18" fillId="13" borderId="2" xfId="0" applyFont="1" applyFill="1" applyBorder="1" applyProtection="1"/>
    <xf numFmtId="0" fontId="18" fillId="13" borderId="2" xfId="0" applyFont="1" applyFill="1" applyBorder="1" applyAlignment="1" applyProtection="1">
      <alignment horizontal="left"/>
    </xf>
    <xf numFmtId="0" fontId="1" fillId="15" borderId="2" xfId="0" applyFont="1" applyFill="1" applyBorder="1" applyAlignment="1" applyProtection="1">
      <alignment horizontal="center"/>
    </xf>
    <xf numFmtId="0" fontId="1" fillId="15" borderId="2" xfId="0" applyFont="1" applyFill="1" applyBorder="1" applyProtection="1"/>
    <xf numFmtId="0" fontId="1" fillId="15" borderId="2" xfId="0" applyFont="1" applyFill="1" applyBorder="1" applyAlignment="1" applyProtection="1">
      <alignment horizontal="left"/>
    </xf>
    <xf numFmtId="0" fontId="1" fillId="16" borderId="2" xfId="0" applyFont="1" applyFill="1" applyBorder="1" applyAlignment="1" applyProtection="1">
      <alignment horizontal="center"/>
    </xf>
    <xf numFmtId="0" fontId="1" fillId="17" borderId="2" xfId="0" applyFont="1" applyFill="1" applyBorder="1" applyAlignment="1" applyProtection="1">
      <alignment horizontal="center"/>
    </xf>
    <xf numFmtId="0" fontId="1" fillId="18" borderId="2" xfId="0" applyFont="1" applyFill="1" applyBorder="1" applyAlignment="1" applyProtection="1">
      <alignment horizontal="center"/>
    </xf>
    <xf numFmtId="0" fontId="1" fillId="19" borderId="2" xfId="0" applyFont="1" applyFill="1" applyBorder="1" applyAlignment="1" applyProtection="1">
      <alignment horizontal="center"/>
    </xf>
    <xf numFmtId="0" fontId="1" fillId="20" borderId="2" xfId="0" applyFont="1" applyFill="1" applyBorder="1" applyAlignment="1" applyProtection="1">
      <alignment horizontal="center"/>
    </xf>
    <xf numFmtId="0" fontId="1" fillId="21" borderId="2" xfId="0" applyFont="1" applyFill="1" applyBorder="1" applyAlignment="1" applyProtection="1">
      <alignment horizontal="center"/>
    </xf>
    <xf numFmtId="0" fontId="1" fillId="22" borderId="2" xfId="0" applyFont="1" applyFill="1" applyBorder="1" applyAlignment="1" applyProtection="1">
      <alignment horizontal="center"/>
    </xf>
    <xf numFmtId="0" fontId="1" fillId="23" borderId="2" xfId="0" applyFont="1" applyFill="1" applyBorder="1" applyAlignment="1" applyProtection="1">
      <alignment horizontal="center"/>
    </xf>
    <xf numFmtId="0" fontId="1" fillId="24" borderId="2" xfId="0" applyFont="1" applyFill="1" applyBorder="1" applyAlignment="1" applyProtection="1">
      <alignment horizontal="center"/>
    </xf>
    <xf numFmtId="0" fontId="1" fillId="25" borderId="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1" fillId="26" borderId="2" xfId="0" applyFont="1" applyFill="1" applyBorder="1" applyAlignment="1" applyProtection="1">
      <alignment horizontal="center"/>
    </xf>
    <xf numFmtId="0" fontId="1" fillId="27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9" borderId="1" xfId="0" applyFont="1" applyFill="1" applyBorder="1" applyAlignment="1" applyProtection="1"/>
    <xf numFmtId="0" fontId="0" fillId="0" borderId="5" xfId="0" applyBorder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1964754405699294E-3"/>
                  <c:y val="-5.15518451759785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88706768796826E-3"/>
                  <c:y val="2.2860576162919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9095291660415E-3"/>
                  <c:y val="2.97742782152236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427839377220707E-2"/>
                  <c:y val="-9.05214559023514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259074758512412E-3"/>
                  <c:y val="2.80616007336432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834913492956736E-2"/>
                  <c:y val="-4.38883091420801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summary'!$N$16:$N$22</c:f>
              <c:strCache>
                <c:ptCount val="7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24</c:v>
                </c:pt>
                <c:pt idx="1">
                  <c:v>8</c:v>
                </c:pt>
                <c:pt idx="2">
                  <c:v>17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887942</xdr:colOff>
      <xdr:row>83</xdr:row>
      <xdr:rowOff>95250</xdr:rowOff>
    </xdr:from>
    <xdr:to>
      <xdr:col>6</xdr:col>
      <xdr:colOff>887942</xdr:colOff>
      <xdr:row>86</xdr:row>
      <xdr:rowOff>180975</xdr:rowOff>
    </xdr:to>
    <xdr:cxnSp macro="">
      <xdr:nvCxnSpPr>
        <xdr:cNvPr id="2" name="Straight Arrow Connector 1"/>
        <xdr:cNvCxnSpPr/>
      </xdr:nvCxnSpPr>
      <xdr:spPr>
        <a:xfrm>
          <a:off x="3650192" y="862965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EN305 (2013)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87"/>
  <sheetViews>
    <sheetView tabSelected="1" topLeftCell="D59" zoomScale="110" zoomScaleNormal="110" workbookViewId="0">
      <pane xSplit="6" topLeftCell="J1" activePane="topRight" state="frozen"/>
      <selection activeCell="D43" sqref="D43"/>
      <selection pane="topRight" activeCell="Y80" sqref="Y80"/>
    </sheetView>
  </sheetViews>
  <sheetFormatPr defaultRowHeight="15" x14ac:dyDescent="0.25"/>
  <cols>
    <col min="1" max="2" width="9.140625" style="4"/>
    <col min="3" max="3" width="8.140625" style="55" bestFit="1" customWidth="1"/>
    <col min="4" max="4" width="9.5703125" style="45" bestFit="1" customWidth="1"/>
    <col min="5" max="5" width="11.85546875" style="45" bestFit="1" customWidth="1"/>
    <col min="6" max="6" width="7.28515625" style="45" bestFit="1" customWidth="1"/>
    <col min="7" max="7" width="5.42578125" style="45" bestFit="1" customWidth="1"/>
    <col min="8" max="8" width="16.28515625" style="4" customWidth="1"/>
    <col min="9" max="9" width="20.85546875" style="4" customWidth="1"/>
    <col min="10" max="15" width="3.5703125" style="4" customWidth="1"/>
    <col min="16" max="17" width="3.140625" style="4" bestFit="1" customWidth="1"/>
    <col min="18" max="18" width="5.85546875" style="4" bestFit="1" customWidth="1"/>
    <col min="19" max="19" width="5" style="4" bestFit="1" customWidth="1"/>
    <col min="20" max="20" width="2" style="4" customWidth="1"/>
    <col min="21" max="21" width="16" style="4" bestFit="1" customWidth="1"/>
    <col min="22" max="22" width="1.7109375" style="4" customWidth="1"/>
    <col min="23" max="24" width="8.7109375" style="4" customWidth="1"/>
    <col min="25" max="25" width="3.5703125" style="4" customWidth="1"/>
    <col min="26" max="26" width="11.42578125" style="4" bestFit="1" customWidth="1"/>
    <col min="27" max="27" width="10" style="4" bestFit="1" customWidth="1"/>
    <col min="28" max="28" width="3.140625" style="4" customWidth="1"/>
    <col min="29" max="29" width="7.85546875" style="4" bestFit="1" customWidth="1"/>
    <col min="30" max="30" width="18.28515625" style="4" customWidth="1"/>
    <col min="31" max="31" width="34" style="4" customWidth="1"/>
    <col min="32" max="32" width="17.5703125" style="4" customWidth="1"/>
    <col min="33" max="39" width="9.140625" style="4"/>
    <col min="40" max="40" width="6.85546875" style="4" customWidth="1"/>
    <col min="41" max="16384" width="9.140625" style="4"/>
  </cols>
  <sheetData>
    <row r="2" spans="1:27" ht="18.75" x14ac:dyDescent="0.3">
      <c r="A2" s="22" t="s">
        <v>0</v>
      </c>
      <c r="B2" s="22"/>
      <c r="C2" s="23" t="s">
        <v>1</v>
      </c>
      <c r="D2" s="24" t="s">
        <v>2</v>
      </c>
      <c r="E2" s="24" t="s">
        <v>45</v>
      </c>
      <c r="F2" s="24" t="s">
        <v>199</v>
      </c>
      <c r="G2" s="24" t="s">
        <v>3</v>
      </c>
      <c r="H2" s="24" t="s">
        <v>4</v>
      </c>
      <c r="I2" s="25" t="s">
        <v>5</v>
      </c>
      <c r="J2" s="26" t="s">
        <v>6</v>
      </c>
      <c r="K2" s="27"/>
      <c r="L2" s="27"/>
      <c r="M2" s="27"/>
      <c r="N2" s="27"/>
      <c r="O2" s="27"/>
      <c r="P2" s="27"/>
      <c r="Q2" s="27"/>
      <c r="R2" s="27"/>
      <c r="S2" s="28"/>
      <c r="U2" s="29" t="s">
        <v>34</v>
      </c>
      <c r="W2" s="81" t="s">
        <v>7</v>
      </c>
      <c r="X2" s="82"/>
      <c r="Y2" s="30"/>
      <c r="Z2" s="83" t="s">
        <v>8</v>
      </c>
      <c r="AA2" s="84"/>
    </row>
    <row r="3" spans="1:27" ht="23.25" x14ac:dyDescent="0.5">
      <c r="A3" s="31"/>
      <c r="B3" s="31"/>
      <c r="C3" s="32"/>
      <c r="D3" s="32"/>
      <c r="E3" s="32"/>
      <c r="F3" s="32"/>
      <c r="G3" s="32"/>
      <c r="H3" s="33"/>
      <c r="I3" s="34"/>
      <c r="J3" s="35" t="s">
        <v>9</v>
      </c>
      <c r="K3" s="36" t="s">
        <v>10</v>
      </c>
      <c r="L3" s="36" t="s">
        <v>11</v>
      </c>
      <c r="M3" s="36" t="s">
        <v>12</v>
      </c>
      <c r="N3" s="36" t="s">
        <v>13</v>
      </c>
      <c r="O3" s="36" t="s">
        <v>14</v>
      </c>
      <c r="P3" s="36" t="s">
        <v>27</v>
      </c>
      <c r="Q3" s="36" t="s">
        <v>28</v>
      </c>
      <c r="R3" s="37" t="s">
        <v>29</v>
      </c>
      <c r="S3" s="38" t="s">
        <v>30</v>
      </c>
      <c r="T3" s="39"/>
      <c r="U3" s="40" t="s">
        <v>39</v>
      </c>
      <c r="W3" s="41" t="s">
        <v>36</v>
      </c>
      <c r="X3" s="42" t="s">
        <v>15</v>
      </c>
      <c r="Y3" s="43"/>
      <c r="Z3" s="44" t="s">
        <v>8</v>
      </c>
      <c r="AA3" s="44" t="s">
        <v>16</v>
      </c>
    </row>
    <row r="4" spans="1:27" x14ac:dyDescent="0.25">
      <c r="C4" s="45"/>
      <c r="R4" s="45" t="s">
        <v>42</v>
      </c>
      <c r="S4" s="45" t="s">
        <v>35</v>
      </c>
      <c r="U4" s="45" t="s">
        <v>46</v>
      </c>
      <c r="W4" s="45" t="s">
        <v>33</v>
      </c>
      <c r="X4" s="45" t="s">
        <v>37</v>
      </c>
      <c r="Z4" s="45" t="s">
        <v>17</v>
      </c>
    </row>
    <row r="5" spans="1:27" x14ac:dyDescent="0.25">
      <c r="A5" s="51"/>
      <c r="B5" s="51"/>
      <c r="C5" s="52"/>
      <c r="D5" s="47">
        <v>11</v>
      </c>
      <c r="E5" s="47">
        <v>5253520174</v>
      </c>
      <c r="F5" s="75" t="s">
        <v>24</v>
      </c>
      <c r="G5" s="47"/>
      <c r="H5" s="48" t="s">
        <v>117</v>
      </c>
      <c r="I5" s="49" t="s">
        <v>118</v>
      </c>
      <c r="J5" s="2">
        <v>1</v>
      </c>
      <c r="K5" s="2">
        <v>1</v>
      </c>
      <c r="L5" s="2">
        <v>1</v>
      </c>
      <c r="M5" s="7">
        <v>1</v>
      </c>
      <c r="N5" s="7">
        <v>1</v>
      </c>
      <c r="O5" s="7">
        <v>1</v>
      </c>
      <c r="P5" s="2">
        <v>1</v>
      </c>
      <c r="Q5" s="7">
        <v>1</v>
      </c>
      <c r="R5" s="3">
        <f t="shared" ref="R5:R36" si="0">SUM(J5:Q5)</f>
        <v>8</v>
      </c>
      <c r="S5" s="19">
        <f t="shared" ref="S5:S36" si="1">R5/8*20</f>
        <v>20</v>
      </c>
      <c r="T5" s="18"/>
      <c r="U5" s="20">
        <v>21</v>
      </c>
      <c r="W5" s="5">
        <v>37</v>
      </c>
      <c r="X5" s="19">
        <f>W5</f>
        <v>37</v>
      </c>
      <c r="Y5" s="6"/>
      <c r="Z5" s="21">
        <f t="shared" ref="Z5:Z36" si="2">S5+U5+X5</f>
        <v>78</v>
      </c>
      <c r="AA5" s="50" t="str">
        <f t="shared" ref="AA5:AA36" si="3">IF(Z5&gt;=79.5,"A",IF(Z5&gt;=74.5,"B+",IF(Z5&gt;=69.5,"B",IF(Z5&gt;=64.5,"C+",IF(Z5&gt;=59.5,"C",IF(Z5&gt;=54.5,"D+",IF(Z5&gt;=44.5,"D",IF(Z5&lt;44.5,"FAIL"))))))))</f>
        <v>B+</v>
      </c>
    </row>
    <row r="6" spans="1:27" x14ac:dyDescent="0.25">
      <c r="A6" s="51"/>
      <c r="B6" s="51"/>
      <c r="C6" s="52"/>
      <c r="D6" s="47">
        <v>11</v>
      </c>
      <c r="E6" s="47">
        <v>5353020059</v>
      </c>
      <c r="F6" s="75" t="s">
        <v>24</v>
      </c>
      <c r="G6" s="47" t="s">
        <v>41</v>
      </c>
      <c r="H6" s="48" t="s">
        <v>119</v>
      </c>
      <c r="I6" s="49" t="s">
        <v>120</v>
      </c>
      <c r="J6" s="2">
        <v>1</v>
      </c>
      <c r="K6" s="2">
        <v>1</v>
      </c>
      <c r="L6" s="2">
        <v>1</v>
      </c>
      <c r="M6" s="7">
        <v>0</v>
      </c>
      <c r="N6" s="7">
        <v>1</v>
      </c>
      <c r="O6" s="7">
        <v>1</v>
      </c>
      <c r="P6" s="2">
        <v>1</v>
      </c>
      <c r="Q6" s="7">
        <v>1</v>
      </c>
      <c r="R6" s="3">
        <f t="shared" si="0"/>
        <v>7</v>
      </c>
      <c r="S6" s="19">
        <f t="shared" si="1"/>
        <v>17.5</v>
      </c>
      <c r="T6" s="18"/>
      <c r="U6" s="20">
        <v>21</v>
      </c>
      <c r="W6" s="5">
        <v>37</v>
      </c>
      <c r="X6" s="19">
        <f t="shared" ref="X6:X68" si="4">W6</f>
        <v>37</v>
      </c>
      <c r="Y6" s="6"/>
      <c r="Z6" s="21">
        <f t="shared" si="2"/>
        <v>75.5</v>
      </c>
      <c r="AA6" s="50" t="str">
        <f t="shared" si="3"/>
        <v>B+</v>
      </c>
    </row>
    <row r="7" spans="1:27" x14ac:dyDescent="0.25">
      <c r="A7" s="51"/>
      <c r="B7" s="51"/>
      <c r="C7" s="52"/>
      <c r="D7" s="47">
        <v>11</v>
      </c>
      <c r="E7" s="47"/>
      <c r="F7" s="75" t="s">
        <v>24</v>
      </c>
      <c r="G7" s="47" t="s">
        <v>40</v>
      </c>
      <c r="H7" s="48" t="s">
        <v>192</v>
      </c>
      <c r="I7" s="49" t="s">
        <v>193</v>
      </c>
      <c r="J7" s="2">
        <v>0</v>
      </c>
      <c r="K7" s="2">
        <v>1</v>
      </c>
      <c r="L7" s="2">
        <v>1</v>
      </c>
      <c r="M7" s="7">
        <v>1</v>
      </c>
      <c r="N7" s="7">
        <v>1</v>
      </c>
      <c r="O7" s="7">
        <v>1</v>
      </c>
      <c r="P7" s="2">
        <v>1</v>
      </c>
      <c r="Q7" s="7">
        <v>1</v>
      </c>
      <c r="R7" s="3">
        <f t="shared" si="0"/>
        <v>7</v>
      </c>
      <c r="S7" s="19">
        <f t="shared" si="1"/>
        <v>17.5</v>
      </c>
      <c r="T7" s="18"/>
      <c r="U7" s="20">
        <v>21</v>
      </c>
      <c r="W7" s="5">
        <v>37</v>
      </c>
      <c r="X7" s="19">
        <f t="shared" si="4"/>
        <v>37</v>
      </c>
      <c r="Y7" s="6"/>
      <c r="Z7" s="21">
        <f t="shared" si="2"/>
        <v>75.5</v>
      </c>
      <c r="AA7" s="50" t="str">
        <f t="shared" si="3"/>
        <v>B+</v>
      </c>
    </row>
    <row r="8" spans="1:27" x14ac:dyDescent="0.25">
      <c r="A8" s="51"/>
      <c r="B8" s="51"/>
      <c r="C8" s="52"/>
      <c r="D8" s="47">
        <v>1</v>
      </c>
      <c r="E8" s="47">
        <v>5553020271</v>
      </c>
      <c r="F8" s="47" t="s">
        <v>18</v>
      </c>
      <c r="G8" s="47" t="s">
        <v>40</v>
      </c>
      <c r="H8" s="48" t="s">
        <v>52</v>
      </c>
      <c r="I8" s="49" t="s">
        <v>53</v>
      </c>
      <c r="J8" s="2">
        <v>1</v>
      </c>
      <c r="K8" s="2">
        <v>1</v>
      </c>
      <c r="L8" s="2">
        <v>1</v>
      </c>
      <c r="M8" s="7">
        <v>1</v>
      </c>
      <c r="N8" s="7">
        <v>1</v>
      </c>
      <c r="O8" s="7">
        <v>1</v>
      </c>
      <c r="P8" s="2">
        <v>1</v>
      </c>
      <c r="Q8" s="7">
        <v>1</v>
      </c>
      <c r="R8" s="3">
        <f t="shared" si="0"/>
        <v>8</v>
      </c>
      <c r="S8" s="19">
        <f t="shared" si="1"/>
        <v>20</v>
      </c>
      <c r="T8" s="18"/>
      <c r="U8" s="20">
        <v>29.5</v>
      </c>
      <c r="W8" s="5">
        <v>49</v>
      </c>
      <c r="X8" s="19">
        <f t="shared" si="4"/>
        <v>49</v>
      </c>
      <c r="Y8" s="6"/>
      <c r="Z8" s="21">
        <f t="shared" si="2"/>
        <v>98.5</v>
      </c>
      <c r="AA8" s="50" t="str">
        <f t="shared" si="3"/>
        <v>A</v>
      </c>
    </row>
    <row r="9" spans="1:27" x14ac:dyDescent="0.25">
      <c r="A9" s="53"/>
      <c r="B9" s="53"/>
      <c r="C9" s="46"/>
      <c r="D9" s="47">
        <v>1</v>
      </c>
      <c r="E9" s="47">
        <v>5553020057</v>
      </c>
      <c r="F9" s="47" t="s">
        <v>18</v>
      </c>
      <c r="G9" s="47" t="s">
        <v>41</v>
      </c>
      <c r="H9" s="48" t="s">
        <v>54</v>
      </c>
      <c r="I9" s="49" t="s">
        <v>44</v>
      </c>
      <c r="J9" s="2">
        <v>1</v>
      </c>
      <c r="K9" s="2">
        <v>1</v>
      </c>
      <c r="L9" s="2">
        <v>1</v>
      </c>
      <c r="M9" s="7">
        <v>1</v>
      </c>
      <c r="N9" s="7">
        <v>1</v>
      </c>
      <c r="O9" s="7">
        <v>1</v>
      </c>
      <c r="P9" s="2">
        <v>1</v>
      </c>
      <c r="Q9" s="7">
        <v>1</v>
      </c>
      <c r="R9" s="3">
        <f t="shared" si="0"/>
        <v>8</v>
      </c>
      <c r="S9" s="19">
        <f t="shared" si="1"/>
        <v>20</v>
      </c>
      <c r="T9" s="18"/>
      <c r="U9" s="20">
        <v>29.5</v>
      </c>
      <c r="W9" s="5">
        <v>49</v>
      </c>
      <c r="X9" s="19">
        <f t="shared" si="4"/>
        <v>49</v>
      </c>
      <c r="Y9" s="6"/>
      <c r="Z9" s="21">
        <f t="shared" si="2"/>
        <v>98.5</v>
      </c>
      <c r="AA9" s="50" t="str">
        <f t="shared" si="3"/>
        <v>A</v>
      </c>
    </row>
    <row r="10" spans="1:27" x14ac:dyDescent="0.25">
      <c r="A10" s="53"/>
      <c r="B10" s="53"/>
      <c r="C10" s="46"/>
      <c r="D10" s="47">
        <v>1</v>
      </c>
      <c r="E10" s="47">
        <v>5553020065</v>
      </c>
      <c r="F10" s="47" t="s">
        <v>18</v>
      </c>
      <c r="G10" s="47" t="s">
        <v>41</v>
      </c>
      <c r="H10" s="48" t="s">
        <v>55</v>
      </c>
      <c r="I10" s="49" t="s">
        <v>56</v>
      </c>
      <c r="J10" s="2">
        <v>1</v>
      </c>
      <c r="K10" s="2">
        <v>1</v>
      </c>
      <c r="L10" s="2">
        <v>1</v>
      </c>
      <c r="M10" s="7">
        <v>1</v>
      </c>
      <c r="N10" s="7">
        <v>1</v>
      </c>
      <c r="O10" s="7">
        <v>1</v>
      </c>
      <c r="P10" s="2">
        <v>1</v>
      </c>
      <c r="Q10" s="7">
        <v>1</v>
      </c>
      <c r="R10" s="3">
        <f t="shared" si="0"/>
        <v>8</v>
      </c>
      <c r="S10" s="19">
        <f t="shared" si="1"/>
        <v>20</v>
      </c>
      <c r="T10" s="18"/>
      <c r="U10" s="20">
        <v>29.5</v>
      </c>
      <c r="W10" s="5">
        <v>49</v>
      </c>
      <c r="X10" s="19">
        <f t="shared" si="4"/>
        <v>49</v>
      </c>
      <c r="Y10" s="6"/>
      <c r="Z10" s="21">
        <f t="shared" si="2"/>
        <v>98.5</v>
      </c>
      <c r="AA10" s="50" t="str">
        <f t="shared" si="3"/>
        <v>A</v>
      </c>
    </row>
    <row r="11" spans="1:27" x14ac:dyDescent="0.25">
      <c r="A11" s="53"/>
      <c r="B11" s="53"/>
      <c r="C11" s="46"/>
      <c r="D11" s="47">
        <v>3</v>
      </c>
      <c r="E11" s="47">
        <v>5553020412</v>
      </c>
      <c r="F11" s="47" t="s">
        <v>18</v>
      </c>
      <c r="G11" s="47" t="s">
        <v>41</v>
      </c>
      <c r="H11" s="48" t="s">
        <v>162</v>
      </c>
      <c r="I11" s="49" t="s">
        <v>163</v>
      </c>
      <c r="J11" s="2">
        <v>1</v>
      </c>
      <c r="K11" s="2">
        <v>1</v>
      </c>
      <c r="L11" s="2">
        <v>1</v>
      </c>
      <c r="M11" s="7">
        <v>1</v>
      </c>
      <c r="N11" s="7">
        <v>1</v>
      </c>
      <c r="O11" s="7">
        <v>1</v>
      </c>
      <c r="P11" s="2">
        <v>1</v>
      </c>
      <c r="Q11" s="7">
        <v>1</v>
      </c>
      <c r="R11" s="3">
        <f t="shared" si="0"/>
        <v>8</v>
      </c>
      <c r="S11" s="19">
        <f t="shared" si="1"/>
        <v>20</v>
      </c>
      <c r="T11" s="18"/>
      <c r="U11" s="20">
        <v>29</v>
      </c>
      <c r="W11" s="5">
        <v>49</v>
      </c>
      <c r="X11" s="19">
        <f t="shared" si="4"/>
        <v>49</v>
      </c>
      <c r="Y11" s="6"/>
      <c r="Z11" s="21">
        <f t="shared" si="2"/>
        <v>98</v>
      </c>
      <c r="AA11" s="50" t="str">
        <f t="shared" si="3"/>
        <v>A</v>
      </c>
    </row>
    <row r="12" spans="1:27" x14ac:dyDescent="0.25">
      <c r="A12" s="51"/>
      <c r="B12" s="51"/>
      <c r="C12" s="52"/>
      <c r="D12" s="47">
        <v>1</v>
      </c>
      <c r="E12" s="47">
        <v>5553520155</v>
      </c>
      <c r="F12" s="67" t="s">
        <v>20</v>
      </c>
      <c r="G12" s="47" t="s">
        <v>41</v>
      </c>
      <c r="H12" s="48" t="s">
        <v>75</v>
      </c>
      <c r="I12" s="49" t="s">
        <v>76</v>
      </c>
      <c r="J12" s="2">
        <v>1</v>
      </c>
      <c r="K12" s="2">
        <v>1</v>
      </c>
      <c r="L12" s="2">
        <v>0</v>
      </c>
      <c r="M12" s="7">
        <v>1</v>
      </c>
      <c r="N12" s="7">
        <v>1</v>
      </c>
      <c r="O12" s="7">
        <v>1</v>
      </c>
      <c r="P12" s="2">
        <v>1</v>
      </c>
      <c r="Q12" s="7">
        <v>1</v>
      </c>
      <c r="R12" s="3">
        <f t="shared" si="0"/>
        <v>7</v>
      </c>
      <c r="S12" s="19">
        <f t="shared" si="1"/>
        <v>17.5</v>
      </c>
      <c r="T12" s="18"/>
      <c r="U12" s="20">
        <v>29.5</v>
      </c>
      <c r="W12" s="5">
        <v>48</v>
      </c>
      <c r="X12" s="19">
        <f t="shared" si="4"/>
        <v>48</v>
      </c>
      <c r="Y12" s="6"/>
      <c r="Z12" s="21">
        <f t="shared" si="2"/>
        <v>95</v>
      </c>
      <c r="AA12" s="50" t="str">
        <f t="shared" si="3"/>
        <v>A</v>
      </c>
    </row>
    <row r="13" spans="1:27" x14ac:dyDescent="0.25">
      <c r="A13" s="51"/>
      <c r="B13" s="51"/>
      <c r="C13" s="52"/>
      <c r="D13" s="47">
        <v>1</v>
      </c>
      <c r="E13" s="47">
        <v>5553520239</v>
      </c>
      <c r="F13" s="67" t="s">
        <v>20</v>
      </c>
      <c r="G13" s="47" t="s">
        <v>41</v>
      </c>
      <c r="H13" s="48" t="s">
        <v>77</v>
      </c>
      <c r="I13" s="49" t="s">
        <v>78</v>
      </c>
      <c r="J13" s="2">
        <v>1</v>
      </c>
      <c r="K13" s="2">
        <v>1</v>
      </c>
      <c r="L13" s="2">
        <v>0</v>
      </c>
      <c r="M13" s="7">
        <v>1</v>
      </c>
      <c r="N13" s="7">
        <v>1</v>
      </c>
      <c r="O13" s="7">
        <v>1</v>
      </c>
      <c r="P13" s="2">
        <v>1</v>
      </c>
      <c r="Q13" s="7">
        <v>1</v>
      </c>
      <c r="R13" s="3">
        <f t="shared" si="0"/>
        <v>7</v>
      </c>
      <c r="S13" s="19">
        <f t="shared" si="1"/>
        <v>17.5</v>
      </c>
      <c r="T13" s="18"/>
      <c r="U13" s="20">
        <v>29.5</v>
      </c>
      <c r="W13" s="5">
        <v>48</v>
      </c>
      <c r="X13" s="19">
        <f t="shared" si="4"/>
        <v>48</v>
      </c>
      <c r="Y13" s="6"/>
      <c r="Z13" s="21">
        <f t="shared" si="2"/>
        <v>95</v>
      </c>
      <c r="AA13" s="50" t="str">
        <f t="shared" si="3"/>
        <v>A</v>
      </c>
    </row>
    <row r="14" spans="1:27" x14ac:dyDescent="0.25">
      <c r="A14" s="51"/>
      <c r="B14" s="51"/>
      <c r="C14" s="52"/>
      <c r="D14" s="47">
        <v>1</v>
      </c>
      <c r="E14" s="47">
        <v>5553020016</v>
      </c>
      <c r="F14" s="67" t="s">
        <v>20</v>
      </c>
      <c r="G14" s="47" t="s">
        <v>40</v>
      </c>
      <c r="H14" s="48" t="s">
        <v>140</v>
      </c>
      <c r="I14" s="49" t="s">
        <v>141</v>
      </c>
      <c r="J14" s="2">
        <v>1</v>
      </c>
      <c r="K14" s="2">
        <v>1</v>
      </c>
      <c r="L14" s="2">
        <v>1</v>
      </c>
      <c r="M14" s="7">
        <v>1</v>
      </c>
      <c r="N14" s="7">
        <v>1</v>
      </c>
      <c r="O14" s="7">
        <v>1</v>
      </c>
      <c r="P14" s="2">
        <v>1</v>
      </c>
      <c r="Q14" s="7">
        <v>1</v>
      </c>
      <c r="R14" s="3">
        <f t="shared" si="0"/>
        <v>8</v>
      </c>
      <c r="S14" s="19">
        <f t="shared" si="1"/>
        <v>20</v>
      </c>
      <c r="T14" s="18"/>
      <c r="U14" s="20">
        <v>29.5</v>
      </c>
      <c r="W14" s="5">
        <v>48</v>
      </c>
      <c r="X14" s="19">
        <f t="shared" si="4"/>
        <v>48</v>
      </c>
      <c r="Y14" s="6"/>
      <c r="Z14" s="21">
        <f t="shared" si="2"/>
        <v>97.5</v>
      </c>
      <c r="AA14" s="50" t="str">
        <f t="shared" si="3"/>
        <v>A</v>
      </c>
    </row>
    <row r="15" spans="1:27" x14ac:dyDescent="0.25">
      <c r="A15" s="51"/>
      <c r="B15" s="51"/>
      <c r="C15" s="52"/>
      <c r="D15" s="47">
        <v>1</v>
      </c>
      <c r="E15" s="47">
        <v>5553020032</v>
      </c>
      <c r="F15" s="67" t="s">
        <v>20</v>
      </c>
      <c r="G15" s="47" t="s">
        <v>41</v>
      </c>
      <c r="H15" s="48" t="s">
        <v>142</v>
      </c>
      <c r="I15" s="49" t="s">
        <v>143</v>
      </c>
      <c r="J15" s="2">
        <v>1</v>
      </c>
      <c r="K15" s="2">
        <v>1</v>
      </c>
      <c r="L15" s="2">
        <v>1</v>
      </c>
      <c r="M15" s="7">
        <v>1</v>
      </c>
      <c r="N15" s="7">
        <v>1</v>
      </c>
      <c r="O15" s="7">
        <v>1</v>
      </c>
      <c r="P15" s="2">
        <v>1</v>
      </c>
      <c r="Q15" s="7">
        <v>1</v>
      </c>
      <c r="R15" s="3">
        <f t="shared" si="0"/>
        <v>8</v>
      </c>
      <c r="S15" s="19">
        <f t="shared" si="1"/>
        <v>20</v>
      </c>
      <c r="T15" s="18"/>
      <c r="U15" s="20">
        <v>29.5</v>
      </c>
      <c r="W15" s="5">
        <v>48</v>
      </c>
      <c r="X15" s="19">
        <f t="shared" si="4"/>
        <v>48</v>
      </c>
      <c r="Y15" s="6"/>
      <c r="Z15" s="21">
        <f t="shared" si="2"/>
        <v>97.5</v>
      </c>
      <c r="AA15" s="50" t="str">
        <f t="shared" si="3"/>
        <v>A</v>
      </c>
    </row>
    <row r="16" spans="1:27" x14ac:dyDescent="0.25">
      <c r="A16" s="51"/>
      <c r="B16" s="51"/>
      <c r="C16" s="52"/>
      <c r="D16" s="47">
        <v>3</v>
      </c>
      <c r="E16" s="47">
        <v>5553520288</v>
      </c>
      <c r="F16" s="68" t="s">
        <v>200</v>
      </c>
      <c r="G16" s="47" t="s">
        <v>41</v>
      </c>
      <c r="H16" s="48" t="s">
        <v>48</v>
      </c>
      <c r="I16" s="49" t="s">
        <v>49</v>
      </c>
      <c r="J16" s="2">
        <v>1</v>
      </c>
      <c r="K16" s="2">
        <v>1</v>
      </c>
      <c r="L16" s="2">
        <v>1</v>
      </c>
      <c r="M16" s="7">
        <v>1</v>
      </c>
      <c r="N16" s="7">
        <v>1</v>
      </c>
      <c r="O16" s="7">
        <v>1</v>
      </c>
      <c r="P16" s="2">
        <v>1</v>
      </c>
      <c r="Q16" s="7">
        <v>1</v>
      </c>
      <c r="R16" s="3">
        <f t="shared" si="0"/>
        <v>8</v>
      </c>
      <c r="S16" s="19">
        <f t="shared" si="1"/>
        <v>20</v>
      </c>
      <c r="T16" s="18"/>
      <c r="U16" s="20">
        <v>29</v>
      </c>
      <c r="W16" s="5">
        <v>44</v>
      </c>
      <c r="X16" s="19">
        <f t="shared" si="4"/>
        <v>44</v>
      </c>
      <c r="Y16" s="6"/>
      <c r="Z16" s="21">
        <f t="shared" si="2"/>
        <v>93</v>
      </c>
      <c r="AA16" s="50" t="str">
        <f t="shared" si="3"/>
        <v>A</v>
      </c>
    </row>
    <row r="17" spans="1:28" x14ac:dyDescent="0.25">
      <c r="A17" s="53"/>
      <c r="B17" s="53"/>
      <c r="C17" s="46"/>
      <c r="D17" s="47">
        <v>3</v>
      </c>
      <c r="E17" s="47">
        <v>5553520296</v>
      </c>
      <c r="F17" s="68" t="s">
        <v>200</v>
      </c>
      <c r="G17" s="47" t="s">
        <v>41</v>
      </c>
      <c r="H17" s="48" t="s">
        <v>50</v>
      </c>
      <c r="I17" s="49" t="s">
        <v>51</v>
      </c>
      <c r="J17" s="2">
        <v>1</v>
      </c>
      <c r="K17" s="2">
        <v>1</v>
      </c>
      <c r="L17" s="2">
        <v>1</v>
      </c>
      <c r="M17" s="7">
        <v>1</v>
      </c>
      <c r="N17" s="7">
        <v>1</v>
      </c>
      <c r="O17" s="7">
        <v>1</v>
      </c>
      <c r="P17" s="2">
        <v>1</v>
      </c>
      <c r="Q17" s="7">
        <v>1</v>
      </c>
      <c r="R17" s="3">
        <f t="shared" si="0"/>
        <v>8</v>
      </c>
      <c r="S17" s="19">
        <f t="shared" si="1"/>
        <v>20</v>
      </c>
      <c r="T17" s="18"/>
      <c r="U17" s="20">
        <v>29</v>
      </c>
      <c r="W17" s="5">
        <v>44</v>
      </c>
      <c r="X17" s="19">
        <f t="shared" si="4"/>
        <v>44</v>
      </c>
      <c r="Y17" s="6"/>
      <c r="Z17" s="21">
        <f t="shared" si="2"/>
        <v>93</v>
      </c>
      <c r="AA17" s="50" t="str">
        <f t="shared" si="3"/>
        <v>A</v>
      </c>
      <c r="AB17" s="54"/>
    </row>
    <row r="18" spans="1:28" x14ac:dyDescent="0.25">
      <c r="A18" s="53"/>
      <c r="B18" s="53"/>
      <c r="C18" s="46"/>
      <c r="D18" s="47">
        <v>3</v>
      </c>
      <c r="E18" s="47">
        <v>5553520031</v>
      </c>
      <c r="F18" s="68" t="s">
        <v>200</v>
      </c>
      <c r="G18" s="47" t="s">
        <v>40</v>
      </c>
      <c r="H18" s="48" t="s">
        <v>107</v>
      </c>
      <c r="I18" s="49" t="s">
        <v>108</v>
      </c>
      <c r="J18" s="2">
        <v>1</v>
      </c>
      <c r="K18" s="2">
        <v>1</v>
      </c>
      <c r="L18" s="2">
        <v>0</v>
      </c>
      <c r="M18" s="7">
        <v>1</v>
      </c>
      <c r="N18" s="7">
        <v>1</v>
      </c>
      <c r="O18" s="7">
        <v>1</v>
      </c>
      <c r="P18" s="2">
        <v>1</v>
      </c>
      <c r="Q18" s="7">
        <v>1</v>
      </c>
      <c r="R18" s="3">
        <f t="shared" si="0"/>
        <v>7</v>
      </c>
      <c r="S18" s="19">
        <f t="shared" si="1"/>
        <v>17.5</v>
      </c>
      <c r="T18" s="18"/>
      <c r="U18" s="20">
        <v>29</v>
      </c>
      <c r="W18" s="5">
        <v>44</v>
      </c>
      <c r="X18" s="19">
        <f t="shared" si="4"/>
        <v>44</v>
      </c>
      <c r="Y18" s="6"/>
      <c r="Z18" s="21">
        <f t="shared" si="2"/>
        <v>90.5</v>
      </c>
      <c r="AA18" s="50" t="str">
        <f t="shared" si="3"/>
        <v>A</v>
      </c>
    </row>
    <row r="19" spans="1:28" x14ac:dyDescent="0.25">
      <c r="A19" s="51"/>
      <c r="B19" s="51"/>
      <c r="C19" s="52"/>
      <c r="D19" s="47">
        <v>3</v>
      </c>
      <c r="E19" s="47">
        <v>5053020250</v>
      </c>
      <c r="F19" s="68" t="s">
        <v>200</v>
      </c>
      <c r="G19" s="47" t="s">
        <v>40</v>
      </c>
      <c r="H19" s="48" t="s">
        <v>115</v>
      </c>
      <c r="I19" s="49" t="s">
        <v>116</v>
      </c>
      <c r="J19" s="2">
        <v>1</v>
      </c>
      <c r="K19" s="2">
        <v>1</v>
      </c>
      <c r="L19" s="2">
        <v>0</v>
      </c>
      <c r="M19" s="7">
        <v>1</v>
      </c>
      <c r="N19" s="7">
        <v>1</v>
      </c>
      <c r="O19" s="7">
        <v>1</v>
      </c>
      <c r="P19" s="2">
        <v>1</v>
      </c>
      <c r="Q19" s="7">
        <v>1</v>
      </c>
      <c r="R19" s="3">
        <f t="shared" si="0"/>
        <v>7</v>
      </c>
      <c r="S19" s="19">
        <f t="shared" si="1"/>
        <v>17.5</v>
      </c>
      <c r="T19" s="18"/>
      <c r="U19" s="20">
        <v>29</v>
      </c>
      <c r="W19" s="5">
        <v>44</v>
      </c>
      <c r="X19" s="19">
        <f t="shared" si="4"/>
        <v>44</v>
      </c>
      <c r="Y19" s="6"/>
      <c r="Z19" s="21">
        <f t="shared" si="2"/>
        <v>90.5</v>
      </c>
      <c r="AA19" s="50" t="str">
        <f t="shared" si="3"/>
        <v>A</v>
      </c>
    </row>
    <row r="20" spans="1:28" x14ac:dyDescent="0.25">
      <c r="A20" s="51"/>
      <c r="B20" s="51"/>
      <c r="C20" s="52"/>
      <c r="D20" s="47">
        <v>7</v>
      </c>
      <c r="E20" s="47">
        <v>5553020180</v>
      </c>
      <c r="F20" s="69" t="s">
        <v>201</v>
      </c>
      <c r="G20" s="47" t="s">
        <v>41</v>
      </c>
      <c r="H20" s="48" t="s">
        <v>152</v>
      </c>
      <c r="I20" s="49" t="s">
        <v>153</v>
      </c>
      <c r="J20" s="2">
        <v>1</v>
      </c>
      <c r="K20" s="2">
        <v>1</v>
      </c>
      <c r="L20" s="2">
        <v>1</v>
      </c>
      <c r="M20" s="7">
        <v>1</v>
      </c>
      <c r="N20" s="7">
        <v>1</v>
      </c>
      <c r="O20" s="7">
        <v>1</v>
      </c>
      <c r="P20" s="2">
        <v>1</v>
      </c>
      <c r="Q20" s="7">
        <v>1</v>
      </c>
      <c r="R20" s="3">
        <f t="shared" si="0"/>
        <v>8</v>
      </c>
      <c r="S20" s="19">
        <f t="shared" si="1"/>
        <v>20</v>
      </c>
      <c r="T20" s="18"/>
      <c r="U20" s="20">
        <v>19</v>
      </c>
      <c r="W20" s="5">
        <v>35</v>
      </c>
      <c r="X20" s="19">
        <f t="shared" si="4"/>
        <v>35</v>
      </c>
      <c r="Y20" s="6"/>
      <c r="Z20" s="21">
        <f t="shared" si="2"/>
        <v>74</v>
      </c>
      <c r="AA20" s="50" t="str">
        <f t="shared" si="3"/>
        <v>B</v>
      </c>
    </row>
    <row r="21" spans="1:28" x14ac:dyDescent="0.25">
      <c r="A21" s="51"/>
      <c r="B21" s="51"/>
      <c r="C21" s="52"/>
      <c r="D21" s="47">
        <v>7</v>
      </c>
      <c r="E21" s="47">
        <v>5553520023</v>
      </c>
      <c r="F21" s="69" t="s">
        <v>201</v>
      </c>
      <c r="G21" s="47" t="s">
        <v>41</v>
      </c>
      <c r="H21" s="48" t="s">
        <v>156</v>
      </c>
      <c r="I21" s="49" t="s">
        <v>157</v>
      </c>
      <c r="J21" s="2">
        <v>1</v>
      </c>
      <c r="K21" s="2">
        <v>1</v>
      </c>
      <c r="L21" s="2">
        <v>1</v>
      </c>
      <c r="M21" s="7">
        <v>1</v>
      </c>
      <c r="N21" s="7">
        <v>1</v>
      </c>
      <c r="O21" s="7">
        <v>1</v>
      </c>
      <c r="P21" s="2">
        <v>1</v>
      </c>
      <c r="Q21" s="7">
        <v>1</v>
      </c>
      <c r="R21" s="3">
        <f t="shared" si="0"/>
        <v>8</v>
      </c>
      <c r="S21" s="19">
        <f t="shared" si="1"/>
        <v>20</v>
      </c>
      <c r="T21" s="18"/>
      <c r="U21" s="20">
        <v>19</v>
      </c>
      <c r="W21" s="5">
        <v>27</v>
      </c>
      <c r="X21" s="19">
        <f t="shared" si="4"/>
        <v>27</v>
      </c>
      <c r="Y21" s="6"/>
      <c r="Z21" s="21">
        <f t="shared" si="2"/>
        <v>66</v>
      </c>
      <c r="AA21" s="50" t="str">
        <f t="shared" si="3"/>
        <v>C+</v>
      </c>
    </row>
    <row r="22" spans="1:28" x14ac:dyDescent="0.25">
      <c r="A22" s="51"/>
      <c r="B22" s="51"/>
      <c r="C22" s="52"/>
      <c r="D22" s="47">
        <v>9</v>
      </c>
      <c r="E22" s="47">
        <v>5553520130</v>
      </c>
      <c r="F22" s="69" t="s">
        <v>201</v>
      </c>
      <c r="G22" s="47" t="s">
        <v>41</v>
      </c>
      <c r="H22" s="48" t="s">
        <v>91</v>
      </c>
      <c r="I22" s="49" t="s">
        <v>92</v>
      </c>
      <c r="J22" s="2">
        <v>1</v>
      </c>
      <c r="K22" s="2">
        <v>0</v>
      </c>
      <c r="L22" s="2">
        <v>0</v>
      </c>
      <c r="M22" s="7">
        <v>0</v>
      </c>
      <c r="N22" s="7">
        <v>1</v>
      </c>
      <c r="O22" s="7">
        <v>0</v>
      </c>
      <c r="P22" s="2">
        <v>1</v>
      </c>
      <c r="Q22" s="7">
        <v>1</v>
      </c>
      <c r="R22" s="3">
        <f t="shared" si="0"/>
        <v>4</v>
      </c>
      <c r="S22" s="19">
        <f t="shared" si="1"/>
        <v>10</v>
      </c>
      <c r="T22" s="18"/>
      <c r="U22" s="20">
        <v>17.5</v>
      </c>
      <c r="W22" s="5">
        <v>35</v>
      </c>
      <c r="X22" s="19">
        <f t="shared" si="4"/>
        <v>35</v>
      </c>
      <c r="Y22" s="6"/>
      <c r="Z22" s="21">
        <f t="shared" si="2"/>
        <v>62.5</v>
      </c>
      <c r="AA22" s="50" t="str">
        <f t="shared" si="3"/>
        <v>C</v>
      </c>
    </row>
    <row r="23" spans="1:28" x14ac:dyDescent="0.25">
      <c r="A23" s="53"/>
      <c r="B23" s="53"/>
      <c r="C23" s="46"/>
      <c r="D23" s="47">
        <v>9</v>
      </c>
      <c r="E23" s="47">
        <v>5553020396</v>
      </c>
      <c r="F23" s="69" t="s">
        <v>201</v>
      </c>
      <c r="G23" s="47" t="s">
        <v>41</v>
      </c>
      <c r="H23" s="48" t="s">
        <v>127</v>
      </c>
      <c r="I23" s="49" t="s">
        <v>128</v>
      </c>
      <c r="J23" s="2">
        <v>1</v>
      </c>
      <c r="K23" s="2">
        <v>1</v>
      </c>
      <c r="L23" s="2">
        <v>1</v>
      </c>
      <c r="M23" s="7">
        <v>0</v>
      </c>
      <c r="N23" s="7">
        <v>1</v>
      </c>
      <c r="O23" s="7">
        <v>1</v>
      </c>
      <c r="P23" s="2">
        <v>1</v>
      </c>
      <c r="Q23" s="7">
        <v>1</v>
      </c>
      <c r="R23" s="3">
        <f t="shared" si="0"/>
        <v>7</v>
      </c>
      <c r="S23" s="19">
        <f t="shared" si="1"/>
        <v>17.5</v>
      </c>
      <c r="T23" s="18"/>
      <c r="U23" s="20">
        <v>17.5</v>
      </c>
      <c r="W23" s="5">
        <v>27</v>
      </c>
      <c r="X23" s="19">
        <f t="shared" si="4"/>
        <v>27</v>
      </c>
      <c r="Y23" s="6"/>
      <c r="Z23" s="21">
        <f t="shared" si="2"/>
        <v>62</v>
      </c>
      <c r="AA23" s="50" t="str">
        <f t="shared" si="3"/>
        <v>C</v>
      </c>
    </row>
    <row r="24" spans="1:28" x14ac:dyDescent="0.25">
      <c r="A24" s="51"/>
      <c r="B24" s="51"/>
      <c r="C24" s="52"/>
      <c r="D24" s="47">
        <v>7</v>
      </c>
      <c r="E24" s="47">
        <v>5553020347</v>
      </c>
      <c r="F24" s="70" t="s">
        <v>22</v>
      </c>
      <c r="G24" s="47" t="s">
        <v>41</v>
      </c>
      <c r="H24" s="48" t="s">
        <v>154</v>
      </c>
      <c r="I24" s="49" t="s">
        <v>155</v>
      </c>
      <c r="J24" s="2">
        <v>1</v>
      </c>
      <c r="K24" s="2">
        <v>1</v>
      </c>
      <c r="L24" s="2">
        <v>1</v>
      </c>
      <c r="M24" s="7">
        <v>1</v>
      </c>
      <c r="N24" s="7">
        <v>1</v>
      </c>
      <c r="O24" s="7">
        <v>1</v>
      </c>
      <c r="P24" s="2">
        <v>1</v>
      </c>
      <c r="Q24" s="7">
        <v>1</v>
      </c>
      <c r="R24" s="3">
        <f t="shared" si="0"/>
        <v>8</v>
      </c>
      <c r="S24" s="19">
        <f t="shared" si="1"/>
        <v>20</v>
      </c>
      <c r="T24" s="18"/>
      <c r="U24" s="20">
        <v>19</v>
      </c>
      <c r="W24" s="5">
        <v>30.5</v>
      </c>
      <c r="X24" s="19">
        <f t="shared" si="4"/>
        <v>30.5</v>
      </c>
      <c r="Y24" s="6"/>
      <c r="Z24" s="21">
        <f t="shared" si="2"/>
        <v>69.5</v>
      </c>
      <c r="AA24" s="50" t="str">
        <f t="shared" si="3"/>
        <v>B</v>
      </c>
    </row>
    <row r="25" spans="1:28" x14ac:dyDescent="0.25">
      <c r="A25" s="51"/>
      <c r="B25" s="51"/>
      <c r="C25" s="52"/>
      <c r="D25" s="47">
        <v>7</v>
      </c>
      <c r="E25" s="47">
        <v>5553020354</v>
      </c>
      <c r="F25" s="70" t="s">
        <v>22</v>
      </c>
      <c r="G25" s="47" t="s">
        <v>41</v>
      </c>
      <c r="H25" s="48" t="s">
        <v>158</v>
      </c>
      <c r="I25" s="49" t="s">
        <v>159</v>
      </c>
      <c r="J25" s="2">
        <v>1</v>
      </c>
      <c r="K25" s="2">
        <v>1</v>
      </c>
      <c r="L25" s="2">
        <v>1</v>
      </c>
      <c r="M25" s="7">
        <v>1</v>
      </c>
      <c r="N25" s="7">
        <v>1</v>
      </c>
      <c r="O25" s="7">
        <v>1</v>
      </c>
      <c r="P25" s="2">
        <v>1</v>
      </c>
      <c r="Q25" s="7">
        <v>1</v>
      </c>
      <c r="R25" s="3">
        <f t="shared" si="0"/>
        <v>8</v>
      </c>
      <c r="S25" s="19">
        <f t="shared" si="1"/>
        <v>20</v>
      </c>
      <c r="T25" s="18"/>
      <c r="U25" s="20">
        <v>19</v>
      </c>
      <c r="W25" s="5">
        <v>30.5</v>
      </c>
      <c r="X25" s="19">
        <f t="shared" si="4"/>
        <v>30.5</v>
      </c>
      <c r="Y25" s="6"/>
      <c r="Z25" s="21">
        <f t="shared" si="2"/>
        <v>69.5</v>
      </c>
      <c r="AA25" s="50" t="str">
        <f t="shared" si="3"/>
        <v>B</v>
      </c>
    </row>
    <row r="26" spans="1:28" x14ac:dyDescent="0.25">
      <c r="A26" s="51"/>
      <c r="B26" s="51"/>
      <c r="C26" s="52"/>
      <c r="D26" s="47">
        <v>7</v>
      </c>
      <c r="E26" s="47"/>
      <c r="F26" s="70" t="s">
        <v>22</v>
      </c>
      <c r="G26" s="47" t="s">
        <v>41</v>
      </c>
      <c r="H26" s="48" t="s">
        <v>186</v>
      </c>
      <c r="I26" s="49" t="s">
        <v>187</v>
      </c>
      <c r="J26" s="2">
        <v>1</v>
      </c>
      <c r="K26" s="2">
        <v>1</v>
      </c>
      <c r="L26" s="2">
        <v>0</v>
      </c>
      <c r="M26" s="7">
        <v>1</v>
      </c>
      <c r="N26" s="7">
        <v>0</v>
      </c>
      <c r="O26" s="7">
        <v>1</v>
      </c>
      <c r="P26" s="2">
        <v>1</v>
      </c>
      <c r="Q26" s="7">
        <v>1</v>
      </c>
      <c r="R26" s="3">
        <f t="shared" si="0"/>
        <v>6</v>
      </c>
      <c r="S26" s="19">
        <f t="shared" si="1"/>
        <v>15</v>
      </c>
      <c r="T26" s="18"/>
      <c r="U26" s="20">
        <v>19</v>
      </c>
      <c r="W26" s="5">
        <v>30.5</v>
      </c>
      <c r="X26" s="19">
        <f t="shared" si="4"/>
        <v>30.5</v>
      </c>
      <c r="Y26" s="6"/>
      <c r="Z26" s="21">
        <f t="shared" si="2"/>
        <v>64.5</v>
      </c>
      <c r="AA26" s="50" t="str">
        <f t="shared" si="3"/>
        <v>C+</v>
      </c>
    </row>
    <row r="27" spans="1:28" x14ac:dyDescent="0.25">
      <c r="A27" s="77"/>
      <c r="B27" s="77"/>
      <c r="C27" s="78"/>
      <c r="D27" s="64">
        <v>10</v>
      </c>
      <c r="E27" s="64">
        <v>5553020362</v>
      </c>
      <c r="F27" s="70" t="s">
        <v>22</v>
      </c>
      <c r="G27" s="64" t="s">
        <v>41</v>
      </c>
      <c r="H27" s="65" t="s">
        <v>166</v>
      </c>
      <c r="I27" s="66" t="s">
        <v>167</v>
      </c>
      <c r="J27" s="2">
        <v>1</v>
      </c>
      <c r="K27" s="2">
        <v>0</v>
      </c>
      <c r="L27" s="2">
        <v>0</v>
      </c>
      <c r="M27" s="7">
        <v>0</v>
      </c>
      <c r="N27" s="7">
        <v>1</v>
      </c>
      <c r="O27" s="7">
        <v>1</v>
      </c>
      <c r="P27" s="2">
        <v>1</v>
      </c>
      <c r="Q27" s="7">
        <v>1</v>
      </c>
      <c r="R27" s="3">
        <f t="shared" si="0"/>
        <v>5</v>
      </c>
      <c r="S27" s="19">
        <f t="shared" si="1"/>
        <v>12.5</v>
      </c>
      <c r="T27" s="18"/>
      <c r="U27" s="20">
        <v>12.5</v>
      </c>
      <c r="W27" s="5">
        <v>30.5</v>
      </c>
      <c r="X27" s="19">
        <f t="shared" si="4"/>
        <v>30.5</v>
      </c>
      <c r="Y27" s="6"/>
      <c r="Z27" s="21">
        <f t="shared" si="2"/>
        <v>55.5</v>
      </c>
      <c r="AA27" s="50" t="str">
        <f t="shared" si="3"/>
        <v>D+</v>
      </c>
    </row>
    <row r="28" spans="1:28" x14ac:dyDescent="0.25">
      <c r="D28" s="64">
        <v>8</v>
      </c>
      <c r="E28" s="64">
        <v>5553020503</v>
      </c>
      <c r="F28" s="71" t="s">
        <v>202</v>
      </c>
      <c r="G28" s="64" t="s">
        <v>41</v>
      </c>
      <c r="H28" s="65" t="s">
        <v>99</v>
      </c>
      <c r="I28" s="66" t="s">
        <v>100</v>
      </c>
      <c r="J28" s="2">
        <v>1</v>
      </c>
      <c r="K28" s="2">
        <v>1</v>
      </c>
      <c r="L28" s="2">
        <v>1</v>
      </c>
      <c r="M28" s="7">
        <v>1</v>
      </c>
      <c r="N28" s="7">
        <v>1</v>
      </c>
      <c r="O28" s="7">
        <v>1</v>
      </c>
      <c r="P28" s="2">
        <v>1</v>
      </c>
      <c r="Q28" s="7">
        <v>1</v>
      </c>
      <c r="R28" s="3">
        <f t="shared" si="0"/>
        <v>8</v>
      </c>
      <c r="S28" s="19">
        <f t="shared" si="1"/>
        <v>20</v>
      </c>
      <c r="T28" s="18"/>
      <c r="U28" s="20">
        <v>17</v>
      </c>
      <c r="W28" s="5">
        <v>33.5</v>
      </c>
      <c r="X28" s="19">
        <f t="shared" si="4"/>
        <v>33.5</v>
      </c>
      <c r="Y28" s="6"/>
      <c r="Z28" s="21">
        <f t="shared" si="2"/>
        <v>70.5</v>
      </c>
      <c r="AA28" s="50" t="str">
        <f t="shared" si="3"/>
        <v>B</v>
      </c>
    </row>
    <row r="29" spans="1:28" x14ac:dyDescent="0.25">
      <c r="D29" s="64">
        <v>8</v>
      </c>
      <c r="E29" s="64">
        <v>5553020479</v>
      </c>
      <c r="F29" s="71" t="s">
        <v>202</v>
      </c>
      <c r="G29" s="64" t="s">
        <v>41</v>
      </c>
      <c r="H29" s="65" t="s">
        <v>101</v>
      </c>
      <c r="I29" s="66" t="s">
        <v>102</v>
      </c>
      <c r="J29" s="2">
        <v>1</v>
      </c>
      <c r="K29" s="2">
        <v>1</v>
      </c>
      <c r="L29" s="2">
        <v>1</v>
      </c>
      <c r="M29" s="7">
        <v>1</v>
      </c>
      <c r="N29" s="7">
        <v>1</v>
      </c>
      <c r="O29" s="7">
        <v>1</v>
      </c>
      <c r="P29" s="2">
        <v>1</v>
      </c>
      <c r="Q29" s="7">
        <v>1</v>
      </c>
      <c r="R29" s="3">
        <f t="shared" si="0"/>
        <v>8</v>
      </c>
      <c r="S29" s="19">
        <f t="shared" si="1"/>
        <v>20</v>
      </c>
      <c r="T29" s="18"/>
      <c r="U29" s="20">
        <v>17</v>
      </c>
      <c r="W29" s="5">
        <v>33.5</v>
      </c>
      <c r="X29" s="19">
        <f t="shared" si="4"/>
        <v>33.5</v>
      </c>
      <c r="Y29" s="6"/>
      <c r="Z29" s="21">
        <f t="shared" si="2"/>
        <v>70.5</v>
      </c>
      <c r="AA29" s="50" t="str">
        <f t="shared" si="3"/>
        <v>B</v>
      </c>
    </row>
    <row r="30" spans="1:28" hidden="1" x14ac:dyDescent="0.25">
      <c r="D30" s="47"/>
      <c r="E30" s="47"/>
      <c r="F30" s="76"/>
      <c r="G30" s="47"/>
      <c r="H30" s="48"/>
      <c r="I30" s="49"/>
      <c r="J30" s="2">
        <v>1</v>
      </c>
      <c r="K30" s="2">
        <v>1</v>
      </c>
      <c r="L30" s="2">
        <v>1</v>
      </c>
      <c r="M30" s="7">
        <v>1</v>
      </c>
      <c r="N30" s="7">
        <v>1</v>
      </c>
      <c r="O30" s="7">
        <v>1</v>
      </c>
      <c r="P30" s="2">
        <v>1</v>
      </c>
      <c r="Q30" s="7">
        <v>1</v>
      </c>
      <c r="R30" s="3">
        <f t="shared" si="0"/>
        <v>8</v>
      </c>
      <c r="S30" s="19">
        <f t="shared" si="1"/>
        <v>20</v>
      </c>
      <c r="T30" s="18"/>
      <c r="U30" s="20">
        <v>16</v>
      </c>
      <c r="W30" s="5">
        <v>33.5</v>
      </c>
      <c r="X30" s="19">
        <f t="shared" si="4"/>
        <v>33.5</v>
      </c>
      <c r="Y30" s="6"/>
      <c r="Z30" s="21">
        <f t="shared" si="2"/>
        <v>69.5</v>
      </c>
      <c r="AA30" s="50" t="str">
        <f t="shared" si="3"/>
        <v>B</v>
      </c>
    </row>
    <row r="31" spans="1:28" x14ac:dyDescent="0.25">
      <c r="D31" s="64">
        <v>8</v>
      </c>
      <c r="E31" s="64">
        <v>5553020776</v>
      </c>
      <c r="F31" s="71" t="s">
        <v>202</v>
      </c>
      <c r="G31" s="64" t="s">
        <v>41</v>
      </c>
      <c r="H31" s="65" t="s">
        <v>121</v>
      </c>
      <c r="I31" s="66" t="s">
        <v>122</v>
      </c>
      <c r="J31" s="2">
        <v>1</v>
      </c>
      <c r="K31" s="2">
        <v>1</v>
      </c>
      <c r="L31" s="2">
        <v>1</v>
      </c>
      <c r="M31" s="7">
        <v>1</v>
      </c>
      <c r="N31" s="7">
        <v>1</v>
      </c>
      <c r="O31" s="7">
        <v>1</v>
      </c>
      <c r="P31" s="2">
        <v>1</v>
      </c>
      <c r="Q31" s="7">
        <v>1</v>
      </c>
      <c r="R31" s="3">
        <f t="shared" si="0"/>
        <v>8</v>
      </c>
      <c r="S31" s="19">
        <f t="shared" si="1"/>
        <v>20</v>
      </c>
      <c r="T31" s="18"/>
      <c r="U31" s="20">
        <v>17</v>
      </c>
      <c r="W31" s="5">
        <v>33.5</v>
      </c>
      <c r="X31" s="19">
        <f t="shared" si="4"/>
        <v>33.5</v>
      </c>
      <c r="Y31" s="6"/>
      <c r="Z31" s="21">
        <f t="shared" si="2"/>
        <v>70.5</v>
      </c>
      <c r="AA31" s="50" t="str">
        <f t="shared" si="3"/>
        <v>B</v>
      </c>
    </row>
    <row r="32" spans="1:28" x14ac:dyDescent="0.25">
      <c r="D32" s="64">
        <v>8</v>
      </c>
      <c r="E32" s="64">
        <v>5553020792</v>
      </c>
      <c r="F32" s="71" t="s">
        <v>202</v>
      </c>
      <c r="G32" s="64" t="s">
        <v>41</v>
      </c>
      <c r="H32" s="65" t="s">
        <v>124</v>
      </c>
      <c r="I32" s="66" t="s">
        <v>123</v>
      </c>
      <c r="J32" s="2">
        <v>1</v>
      </c>
      <c r="K32" s="2">
        <v>1</v>
      </c>
      <c r="L32" s="2">
        <v>1</v>
      </c>
      <c r="M32" s="7">
        <v>1</v>
      </c>
      <c r="N32" s="7">
        <v>1</v>
      </c>
      <c r="O32" s="7">
        <v>1</v>
      </c>
      <c r="P32" s="2">
        <v>1</v>
      </c>
      <c r="Q32" s="7">
        <v>1</v>
      </c>
      <c r="R32" s="3">
        <f t="shared" si="0"/>
        <v>8</v>
      </c>
      <c r="S32" s="19">
        <f t="shared" si="1"/>
        <v>20</v>
      </c>
      <c r="T32" s="18"/>
      <c r="U32" s="20">
        <v>17</v>
      </c>
      <c r="W32" s="5">
        <v>33.5</v>
      </c>
      <c r="X32" s="19">
        <f t="shared" si="4"/>
        <v>33.5</v>
      </c>
      <c r="Y32" s="6"/>
      <c r="Z32" s="21">
        <f t="shared" si="2"/>
        <v>70.5</v>
      </c>
      <c r="AA32" s="50" t="str">
        <f t="shared" si="3"/>
        <v>B</v>
      </c>
    </row>
    <row r="33" spans="1:27" x14ac:dyDescent="0.25">
      <c r="D33" s="47">
        <v>9</v>
      </c>
      <c r="E33" s="47">
        <v>5553020206</v>
      </c>
      <c r="F33" s="73" t="s">
        <v>203</v>
      </c>
      <c r="G33" s="47" t="s">
        <v>40</v>
      </c>
      <c r="H33" s="48" t="s">
        <v>69</v>
      </c>
      <c r="I33" s="49" t="s">
        <v>70</v>
      </c>
      <c r="J33" s="2">
        <v>1</v>
      </c>
      <c r="K33" s="2">
        <v>1</v>
      </c>
      <c r="L33" s="2">
        <v>1</v>
      </c>
      <c r="M33" s="7">
        <v>1</v>
      </c>
      <c r="N33" s="7">
        <v>1</v>
      </c>
      <c r="O33" s="7">
        <v>1</v>
      </c>
      <c r="P33" s="2">
        <v>0</v>
      </c>
      <c r="Q33" s="7">
        <v>1</v>
      </c>
      <c r="R33" s="3">
        <f t="shared" si="0"/>
        <v>7</v>
      </c>
      <c r="S33" s="19">
        <f t="shared" si="1"/>
        <v>17.5</v>
      </c>
      <c r="T33" s="18"/>
      <c r="U33" s="20">
        <v>17.5</v>
      </c>
      <c r="W33" s="5">
        <v>34</v>
      </c>
      <c r="X33" s="19">
        <f t="shared" si="4"/>
        <v>34</v>
      </c>
      <c r="Y33" s="6"/>
      <c r="Z33" s="21">
        <f t="shared" si="2"/>
        <v>69</v>
      </c>
      <c r="AA33" s="50" t="str">
        <f t="shared" si="3"/>
        <v>C+</v>
      </c>
    </row>
    <row r="34" spans="1:27" x14ac:dyDescent="0.25">
      <c r="A34" s="58"/>
      <c r="B34" s="58"/>
      <c r="C34" s="59"/>
      <c r="D34" s="47">
        <v>9</v>
      </c>
      <c r="E34" s="47">
        <v>5553520015</v>
      </c>
      <c r="F34" s="73" t="s">
        <v>203</v>
      </c>
      <c r="G34" s="47" t="s">
        <v>41</v>
      </c>
      <c r="H34" s="48" t="s">
        <v>73</v>
      </c>
      <c r="I34" s="49" t="s">
        <v>74</v>
      </c>
      <c r="J34" s="2">
        <v>1</v>
      </c>
      <c r="K34" s="2">
        <v>1</v>
      </c>
      <c r="L34" s="2">
        <v>0</v>
      </c>
      <c r="M34" s="7">
        <v>1</v>
      </c>
      <c r="N34" s="7">
        <v>1</v>
      </c>
      <c r="O34" s="7">
        <v>1</v>
      </c>
      <c r="P34" s="2">
        <v>1</v>
      </c>
      <c r="Q34" s="7">
        <v>1</v>
      </c>
      <c r="R34" s="3">
        <f t="shared" si="0"/>
        <v>7</v>
      </c>
      <c r="S34" s="19">
        <f t="shared" si="1"/>
        <v>17.5</v>
      </c>
      <c r="T34" s="18"/>
      <c r="U34" s="20">
        <v>17.5</v>
      </c>
      <c r="W34" s="5">
        <v>34</v>
      </c>
      <c r="X34" s="19">
        <f t="shared" si="4"/>
        <v>34</v>
      </c>
      <c r="Y34" s="6"/>
      <c r="Z34" s="21">
        <f t="shared" si="2"/>
        <v>69</v>
      </c>
      <c r="AA34" s="50" t="str">
        <f t="shared" si="3"/>
        <v>C+</v>
      </c>
    </row>
    <row r="35" spans="1:27" x14ac:dyDescent="0.25">
      <c r="D35" s="47">
        <v>9</v>
      </c>
      <c r="E35" s="47"/>
      <c r="F35" s="73" t="s">
        <v>203</v>
      </c>
      <c r="G35" s="61" t="s">
        <v>41</v>
      </c>
      <c r="H35" s="62" t="s">
        <v>182</v>
      </c>
      <c r="I35" s="63" t="s">
        <v>183</v>
      </c>
      <c r="J35" s="2">
        <v>1</v>
      </c>
      <c r="K35" s="2">
        <v>0</v>
      </c>
      <c r="L35" s="2">
        <v>0</v>
      </c>
      <c r="M35" s="7">
        <v>0</v>
      </c>
      <c r="N35" s="7">
        <v>1</v>
      </c>
      <c r="O35" s="7">
        <v>1</v>
      </c>
      <c r="P35" s="2">
        <v>1</v>
      </c>
      <c r="Q35" s="7">
        <v>1</v>
      </c>
      <c r="R35" s="3">
        <f t="shared" si="0"/>
        <v>5</v>
      </c>
      <c r="S35" s="19">
        <f t="shared" si="1"/>
        <v>12.5</v>
      </c>
      <c r="T35" s="18"/>
      <c r="U35" s="20">
        <v>17.5</v>
      </c>
      <c r="W35" s="5">
        <v>34</v>
      </c>
      <c r="X35" s="19">
        <f t="shared" si="4"/>
        <v>34</v>
      </c>
      <c r="Y35" s="6"/>
      <c r="Z35" s="21">
        <f t="shared" si="2"/>
        <v>64</v>
      </c>
      <c r="AA35" s="50" t="str">
        <f t="shared" si="3"/>
        <v>C</v>
      </c>
    </row>
    <row r="36" spans="1:27" x14ac:dyDescent="0.25">
      <c r="D36" s="47">
        <v>9</v>
      </c>
      <c r="E36" s="47"/>
      <c r="F36" s="73" t="s">
        <v>203</v>
      </c>
      <c r="G36" s="61" t="s">
        <v>40</v>
      </c>
      <c r="H36" s="62" t="s">
        <v>196</v>
      </c>
      <c r="I36" s="63" t="s">
        <v>197</v>
      </c>
      <c r="J36" s="2"/>
      <c r="K36" s="2"/>
      <c r="L36" s="2">
        <v>1</v>
      </c>
      <c r="M36" s="7">
        <v>0</v>
      </c>
      <c r="N36" s="7">
        <v>1</v>
      </c>
      <c r="O36" s="7">
        <v>1</v>
      </c>
      <c r="P36" s="2">
        <v>1</v>
      </c>
      <c r="Q36" s="7">
        <v>1</v>
      </c>
      <c r="R36" s="3">
        <f t="shared" si="0"/>
        <v>5</v>
      </c>
      <c r="S36" s="19">
        <f t="shared" si="1"/>
        <v>12.5</v>
      </c>
      <c r="T36" s="18"/>
      <c r="U36" s="20">
        <v>0</v>
      </c>
      <c r="W36" s="5">
        <v>34</v>
      </c>
      <c r="X36" s="19">
        <f t="shared" si="4"/>
        <v>34</v>
      </c>
      <c r="Y36" s="6"/>
      <c r="Z36" s="21">
        <f t="shared" si="2"/>
        <v>46.5</v>
      </c>
      <c r="AA36" s="50" t="str">
        <f t="shared" si="3"/>
        <v>D</v>
      </c>
    </row>
    <row r="37" spans="1:27" x14ac:dyDescent="0.25">
      <c r="D37" s="47">
        <v>5</v>
      </c>
      <c r="E37" s="47">
        <v>5353020265</v>
      </c>
      <c r="F37" s="72" t="s">
        <v>26</v>
      </c>
      <c r="G37" s="47" t="s">
        <v>40</v>
      </c>
      <c r="H37" s="48" t="s">
        <v>129</v>
      </c>
      <c r="I37" s="49" t="s">
        <v>130</v>
      </c>
      <c r="J37" s="2">
        <v>1</v>
      </c>
      <c r="K37" s="2">
        <v>1</v>
      </c>
      <c r="L37" s="2">
        <v>1</v>
      </c>
      <c r="M37" s="7">
        <v>1</v>
      </c>
      <c r="N37" s="7">
        <v>1</v>
      </c>
      <c r="O37" s="7">
        <v>1</v>
      </c>
      <c r="P37" s="2">
        <v>1</v>
      </c>
      <c r="Q37" s="7">
        <v>1</v>
      </c>
      <c r="R37" s="3">
        <f t="shared" ref="R37:R67" si="5">SUM(J37:Q37)</f>
        <v>8</v>
      </c>
      <c r="S37" s="19">
        <f t="shared" ref="S37:S67" si="6">R37/8*20</f>
        <v>20</v>
      </c>
      <c r="T37" s="18"/>
      <c r="U37" s="20">
        <v>16</v>
      </c>
      <c r="W37" s="5">
        <v>41</v>
      </c>
      <c r="X37" s="19">
        <f t="shared" si="4"/>
        <v>41</v>
      </c>
      <c r="Y37" s="6"/>
      <c r="Z37" s="21">
        <f t="shared" ref="Z37:Z67" si="7">S37+U37+X37</f>
        <v>77</v>
      </c>
      <c r="AA37" s="50" t="str">
        <f t="shared" ref="AA37:AA67" si="8">IF(Z37&gt;=79.5,"A",IF(Z37&gt;=74.5,"B+",IF(Z37&gt;=69.5,"B",IF(Z37&gt;=64.5,"C+",IF(Z37&gt;=59.5,"C",IF(Z37&gt;=54.5,"D+",IF(Z37&gt;=44.5,"D",IF(Z37&lt;44.5,"FAIL"))))))))</f>
        <v>B+</v>
      </c>
    </row>
    <row r="38" spans="1:27" x14ac:dyDescent="0.25">
      <c r="D38" s="47">
        <v>13</v>
      </c>
      <c r="E38" s="47"/>
      <c r="F38" s="72" t="s">
        <v>26</v>
      </c>
      <c r="G38" s="61" t="s">
        <v>40</v>
      </c>
      <c r="H38" s="62" t="s">
        <v>168</v>
      </c>
      <c r="I38" s="63" t="s">
        <v>169</v>
      </c>
      <c r="J38" s="2">
        <v>1</v>
      </c>
      <c r="K38" s="2">
        <v>1</v>
      </c>
      <c r="L38" s="2">
        <v>0</v>
      </c>
      <c r="M38" s="7">
        <v>0</v>
      </c>
      <c r="N38" s="7">
        <v>1</v>
      </c>
      <c r="O38" s="7">
        <v>1</v>
      </c>
      <c r="P38" s="2">
        <v>1</v>
      </c>
      <c r="Q38" s="7">
        <v>1</v>
      </c>
      <c r="R38" s="3">
        <f t="shared" si="5"/>
        <v>6</v>
      </c>
      <c r="S38" s="19">
        <f t="shared" si="6"/>
        <v>15</v>
      </c>
      <c r="T38" s="18"/>
      <c r="U38" s="20">
        <v>27.5</v>
      </c>
      <c r="W38" s="5"/>
      <c r="X38" s="19">
        <f t="shared" si="4"/>
        <v>0</v>
      </c>
      <c r="Y38" s="6"/>
      <c r="Z38" s="21">
        <f t="shared" si="7"/>
        <v>42.5</v>
      </c>
      <c r="AA38" s="50" t="s">
        <v>217</v>
      </c>
    </row>
    <row r="39" spans="1:27" ht="14.25" customHeight="1" x14ac:dyDescent="0.25">
      <c r="D39" s="47">
        <v>13</v>
      </c>
      <c r="E39" s="47">
        <v>5553520189</v>
      </c>
      <c r="F39" s="72" t="s">
        <v>26</v>
      </c>
      <c r="G39" s="47" t="s">
        <v>40</v>
      </c>
      <c r="H39" s="48" t="s">
        <v>170</v>
      </c>
      <c r="I39" s="49" t="s">
        <v>171</v>
      </c>
      <c r="J39" s="2">
        <v>1</v>
      </c>
      <c r="K39" s="2">
        <v>1</v>
      </c>
      <c r="L39" s="2">
        <v>1</v>
      </c>
      <c r="M39" s="7">
        <v>1</v>
      </c>
      <c r="N39" s="7">
        <v>1</v>
      </c>
      <c r="O39" s="7">
        <v>1</v>
      </c>
      <c r="P39" s="2">
        <v>1</v>
      </c>
      <c r="Q39" s="7">
        <v>1</v>
      </c>
      <c r="R39" s="3">
        <f t="shared" si="5"/>
        <v>8</v>
      </c>
      <c r="S39" s="19">
        <f t="shared" si="6"/>
        <v>20</v>
      </c>
      <c r="T39" s="18"/>
      <c r="U39" s="20">
        <v>27.5</v>
      </c>
      <c r="W39" s="5">
        <v>41</v>
      </c>
      <c r="X39" s="19">
        <f t="shared" si="4"/>
        <v>41</v>
      </c>
      <c r="Y39" s="6"/>
      <c r="Z39" s="21">
        <f t="shared" si="7"/>
        <v>88.5</v>
      </c>
      <c r="AA39" s="50" t="str">
        <f t="shared" si="8"/>
        <v>A</v>
      </c>
    </row>
    <row r="40" spans="1:27" ht="14.25" customHeight="1" x14ac:dyDescent="0.25">
      <c r="D40" s="47">
        <v>13</v>
      </c>
      <c r="E40" s="47"/>
      <c r="F40" s="72" t="s">
        <v>26</v>
      </c>
      <c r="G40" s="47" t="s">
        <v>40</v>
      </c>
      <c r="H40" s="48" t="s">
        <v>172</v>
      </c>
      <c r="I40" s="49" t="s">
        <v>173</v>
      </c>
      <c r="J40" s="2">
        <v>1</v>
      </c>
      <c r="K40" s="2">
        <v>1</v>
      </c>
      <c r="L40" s="2">
        <v>1</v>
      </c>
      <c r="M40" s="7">
        <v>1</v>
      </c>
      <c r="N40" s="7">
        <v>1</v>
      </c>
      <c r="O40" s="7">
        <v>1</v>
      </c>
      <c r="P40" s="2">
        <v>1</v>
      </c>
      <c r="Q40" s="7">
        <v>1</v>
      </c>
      <c r="R40" s="3">
        <f t="shared" si="5"/>
        <v>8</v>
      </c>
      <c r="S40" s="19">
        <f t="shared" si="6"/>
        <v>20</v>
      </c>
      <c r="T40" s="18"/>
      <c r="U40" s="20">
        <v>27.5</v>
      </c>
      <c r="W40" s="5">
        <v>41</v>
      </c>
      <c r="X40" s="19">
        <f t="shared" si="4"/>
        <v>41</v>
      </c>
      <c r="Y40" s="6"/>
      <c r="Z40" s="21">
        <f t="shared" si="7"/>
        <v>88.5</v>
      </c>
      <c r="AA40" s="50" t="str">
        <f t="shared" si="8"/>
        <v>A</v>
      </c>
    </row>
    <row r="41" spans="1:27" ht="14.25" customHeight="1" x14ac:dyDescent="0.25">
      <c r="D41" s="64">
        <v>8</v>
      </c>
      <c r="E41" s="64">
        <v>5553520254</v>
      </c>
      <c r="F41" s="74" t="s">
        <v>204</v>
      </c>
      <c r="G41" s="64" t="s">
        <v>41</v>
      </c>
      <c r="H41" s="65" t="s">
        <v>174</v>
      </c>
      <c r="I41" s="66" t="s">
        <v>175</v>
      </c>
      <c r="J41" s="2">
        <v>1</v>
      </c>
      <c r="K41" s="2">
        <v>0</v>
      </c>
      <c r="L41" s="2">
        <v>0</v>
      </c>
      <c r="M41" s="7">
        <v>1</v>
      </c>
      <c r="N41" s="7">
        <v>0</v>
      </c>
      <c r="O41" s="7">
        <v>0</v>
      </c>
      <c r="P41" s="2">
        <v>1</v>
      </c>
      <c r="Q41" s="7">
        <v>1</v>
      </c>
      <c r="R41" s="3">
        <f t="shared" si="5"/>
        <v>4</v>
      </c>
      <c r="S41" s="19">
        <f t="shared" si="6"/>
        <v>10</v>
      </c>
      <c r="T41" s="18"/>
      <c r="U41" s="20">
        <v>17</v>
      </c>
      <c r="W41" s="5">
        <v>29.5</v>
      </c>
      <c r="X41" s="19">
        <f t="shared" si="4"/>
        <v>29.5</v>
      </c>
      <c r="Y41" s="6"/>
      <c r="Z41" s="21">
        <f t="shared" si="7"/>
        <v>56.5</v>
      </c>
      <c r="AA41" s="50" t="str">
        <f t="shared" si="8"/>
        <v>D+</v>
      </c>
    </row>
    <row r="42" spans="1:27" ht="14.25" customHeight="1" x14ac:dyDescent="0.25">
      <c r="D42" s="64">
        <v>12</v>
      </c>
      <c r="E42" s="64">
        <v>5653020882</v>
      </c>
      <c r="F42" s="74" t="s">
        <v>204</v>
      </c>
      <c r="G42" s="64" t="s">
        <v>40</v>
      </c>
      <c r="H42" s="65" t="s">
        <v>138</v>
      </c>
      <c r="I42" s="66" t="s">
        <v>139</v>
      </c>
      <c r="J42" s="2">
        <v>1</v>
      </c>
      <c r="K42" s="2">
        <v>1</v>
      </c>
      <c r="L42" s="2">
        <v>1</v>
      </c>
      <c r="M42" s="7">
        <v>1</v>
      </c>
      <c r="N42" s="7">
        <v>1</v>
      </c>
      <c r="O42" s="7">
        <v>1</v>
      </c>
      <c r="P42" s="2">
        <v>0</v>
      </c>
      <c r="Q42" s="7">
        <v>1</v>
      </c>
      <c r="R42" s="3">
        <f t="shared" si="5"/>
        <v>7</v>
      </c>
      <c r="S42" s="19">
        <f t="shared" si="6"/>
        <v>17.5</v>
      </c>
      <c r="T42" s="18"/>
      <c r="U42" s="20">
        <v>12.5</v>
      </c>
      <c r="W42" s="5">
        <v>29.5</v>
      </c>
      <c r="X42" s="19">
        <f t="shared" si="4"/>
        <v>29.5</v>
      </c>
      <c r="Y42" s="6"/>
      <c r="Z42" s="21">
        <f t="shared" si="7"/>
        <v>59.5</v>
      </c>
      <c r="AA42" s="50" t="str">
        <f t="shared" si="8"/>
        <v>C</v>
      </c>
    </row>
    <row r="43" spans="1:27" ht="14.25" customHeight="1" x14ac:dyDescent="0.25">
      <c r="D43" s="64">
        <v>12</v>
      </c>
      <c r="E43" s="64">
        <v>5553020099</v>
      </c>
      <c r="F43" s="74" t="s">
        <v>204</v>
      </c>
      <c r="G43" s="64" t="s">
        <v>41</v>
      </c>
      <c r="H43" s="65" t="s">
        <v>150</v>
      </c>
      <c r="I43" s="66" t="s">
        <v>151</v>
      </c>
      <c r="J43" s="2">
        <v>1</v>
      </c>
      <c r="K43" s="2">
        <v>1</v>
      </c>
      <c r="L43" s="2">
        <v>0</v>
      </c>
      <c r="M43" s="7">
        <v>1</v>
      </c>
      <c r="N43" s="7">
        <v>1</v>
      </c>
      <c r="O43" s="7">
        <v>1</v>
      </c>
      <c r="P43" s="2">
        <v>1</v>
      </c>
      <c r="Q43" s="7">
        <v>1</v>
      </c>
      <c r="R43" s="3">
        <f t="shared" si="5"/>
        <v>7</v>
      </c>
      <c r="S43" s="19">
        <f t="shared" si="6"/>
        <v>17.5</v>
      </c>
      <c r="T43" s="18"/>
      <c r="U43" s="20">
        <v>12.5</v>
      </c>
      <c r="W43" s="5">
        <v>29.5</v>
      </c>
      <c r="X43" s="19">
        <f t="shared" si="4"/>
        <v>29.5</v>
      </c>
      <c r="Y43" s="6"/>
      <c r="Z43" s="21">
        <f t="shared" si="7"/>
        <v>59.5</v>
      </c>
      <c r="AA43" s="50" t="str">
        <f t="shared" si="8"/>
        <v>C</v>
      </c>
    </row>
    <row r="44" spans="1:27" ht="14.25" customHeight="1" x14ac:dyDescent="0.25">
      <c r="A44" s="56"/>
      <c r="B44" s="56"/>
      <c r="C44" s="57"/>
      <c r="D44" s="64">
        <v>12</v>
      </c>
      <c r="E44" s="64">
        <v>5553020115</v>
      </c>
      <c r="F44" s="74" t="s">
        <v>204</v>
      </c>
      <c r="G44" s="64" t="s">
        <v>40</v>
      </c>
      <c r="H44" s="65" t="s">
        <v>164</v>
      </c>
      <c r="I44" s="66" t="s">
        <v>165</v>
      </c>
      <c r="J44" s="2">
        <v>1</v>
      </c>
      <c r="K44" s="2">
        <v>1</v>
      </c>
      <c r="L44" s="2">
        <v>1</v>
      </c>
      <c r="M44" s="7">
        <v>1</v>
      </c>
      <c r="N44" s="7">
        <v>0</v>
      </c>
      <c r="O44" s="7">
        <v>1</v>
      </c>
      <c r="P44" s="2">
        <v>1</v>
      </c>
      <c r="Q44" s="7">
        <v>1</v>
      </c>
      <c r="R44" s="3">
        <f t="shared" si="5"/>
        <v>7</v>
      </c>
      <c r="S44" s="19">
        <f t="shared" si="6"/>
        <v>17.5</v>
      </c>
      <c r="T44" s="18"/>
      <c r="U44" s="20">
        <v>12.5</v>
      </c>
      <c r="W44" s="5">
        <v>29.5</v>
      </c>
      <c r="X44" s="19">
        <f t="shared" si="4"/>
        <v>29.5</v>
      </c>
      <c r="Y44" s="6"/>
      <c r="Z44" s="21">
        <f t="shared" si="7"/>
        <v>59.5</v>
      </c>
      <c r="AA44" s="50" t="str">
        <f t="shared" si="8"/>
        <v>C</v>
      </c>
    </row>
    <row r="45" spans="1:27" ht="14.25" customHeight="1" x14ac:dyDescent="0.25">
      <c r="D45" s="64">
        <v>10</v>
      </c>
      <c r="E45" s="64"/>
      <c r="F45" s="75" t="s">
        <v>205</v>
      </c>
      <c r="G45" s="64"/>
      <c r="H45" s="65" t="s">
        <v>194</v>
      </c>
      <c r="I45" s="66" t="s">
        <v>195</v>
      </c>
      <c r="J45" s="2">
        <v>0</v>
      </c>
      <c r="K45" s="2">
        <v>1</v>
      </c>
      <c r="L45" s="2">
        <v>0</v>
      </c>
      <c r="M45" s="7">
        <v>1</v>
      </c>
      <c r="N45" s="7">
        <v>1</v>
      </c>
      <c r="O45" s="7">
        <v>1</v>
      </c>
      <c r="P45" s="2">
        <v>1</v>
      </c>
      <c r="Q45" s="7">
        <v>1</v>
      </c>
      <c r="R45" s="3">
        <f t="shared" si="5"/>
        <v>6</v>
      </c>
      <c r="S45" s="19">
        <f t="shared" si="6"/>
        <v>15</v>
      </c>
      <c r="T45" s="18"/>
      <c r="U45" s="20">
        <v>12.5</v>
      </c>
      <c r="W45" s="5">
        <v>24.5</v>
      </c>
      <c r="X45" s="19">
        <f t="shared" si="4"/>
        <v>24.5</v>
      </c>
      <c r="Y45" s="6"/>
      <c r="Z45" s="21">
        <f t="shared" si="7"/>
        <v>52</v>
      </c>
      <c r="AA45" s="50" t="str">
        <f t="shared" si="8"/>
        <v>D</v>
      </c>
    </row>
    <row r="46" spans="1:27" ht="14.25" customHeight="1" x14ac:dyDescent="0.25">
      <c r="D46" s="64">
        <v>12</v>
      </c>
      <c r="E46" s="64">
        <v>5553020081</v>
      </c>
      <c r="F46" s="75" t="s">
        <v>205</v>
      </c>
      <c r="G46" s="64" t="s">
        <v>41</v>
      </c>
      <c r="H46" s="65" t="s">
        <v>134</v>
      </c>
      <c r="I46" s="66" t="s">
        <v>135</v>
      </c>
      <c r="J46" s="2">
        <v>1</v>
      </c>
      <c r="K46" s="2">
        <v>0</v>
      </c>
      <c r="L46" s="2">
        <v>0</v>
      </c>
      <c r="M46" s="7">
        <v>1</v>
      </c>
      <c r="N46" s="7">
        <v>1</v>
      </c>
      <c r="O46" s="7">
        <v>1</v>
      </c>
      <c r="P46" s="2">
        <v>1</v>
      </c>
      <c r="Q46" s="7">
        <v>1</v>
      </c>
      <c r="R46" s="3">
        <f t="shared" si="5"/>
        <v>6</v>
      </c>
      <c r="S46" s="19">
        <f t="shared" si="6"/>
        <v>15</v>
      </c>
      <c r="T46" s="18"/>
      <c r="U46" s="20">
        <v>12.5</v>
      </c>
      <c r="W46" s="5">
        <v>24.5</v>
      </c>
      <c r="X46" s="19">
        <f t="shared" si="4"/>
        <v>24.5</v>
      </c>
      <c r="Y46" s="6"/>
      <c r="Z46" s="21">
        <f t="shared" si="7"/>
        <v>52</v>
      </c>
      <c r="AA46" s="50" t="str">
        <f t="shared" si="8"/>
        <v>D</v>
      </c>
    </row>
    <row r="47" spans="1:27" ht="14.25" customHeight="1" x14ac:dyDescent="0.25">
      <c r="D47" s="64">
        <v>12</v>
      </c>
      <c r="E47" s="64">
        <v>5553020073</v>
      </c>
      <c r="F47" s="75" t="s">
        <v>205</v>
      </c>
      <c r="G47" s="64" t="s">
        <v>41</v>
      </c>
      <c r="H47" s="65" t="s">
        <v>146</v>
      </c>
      <c r="I47" s="66" t="s">
        <v>147</v>
      </c>
      <c r="J47" s="2">
        <v>1</v>
      </c>
      <c r="K47" s="2">
        <v>1</v>
      </c>
      <c r="L47" s="2">
        <v>1</v>
      </c>
      <c r="M47" s="7">
        <v>0</v>
      </c>
      <c r="N47" s="7">
        <v>1</v>
      </c>
      <c r="O47" s="7">
        <v>1</v>
      </c>
      <c r="P47" s="2">
        <v>1</v>
      </c>
      <c r="Q47" s="7">
        <v>1</v>
      </c>
      <c r="R47" s="3">
        <f t="shared" si="5"/>
        <v>7</v>
      </c>
      <c r="S47" s="19">
        <f t="shared" si="6"/>
        <v>17.5</v>
      </c>
      <c r="T47" s="18"/>
      <c r="U47" s="20">
        <v>12.5</v>
      </c>
      <c r="W47" s="5">
        <v>24.5</v>
      </c>
      <c r="X47" s="19">
        <f t="shared" si="4"/>
        <v>24.5</v>
      </c>
      <c r="Y47" s="6"/>
      <c r="Z47" s="21">
        <f t="shared" si="7"/>
        <v>54.5</v>
      </c>
      <c r="AA47" s="50" t="str">
        <f t="shared" si="8"/>
        <v>D+</v>
      </c>
    </row>
    <row r="48" spans="1:27" ht="14.25" customHeight="1" x14ac:dyDescent="0.25">
      <c r="D48" s="64">
        <v>12</v>
      </c>
      <c r="E48" s="64">
        <v>5553020123</v>
      </c>
      <c r="F48" s="75" t="s">
        <v>205</v>
      </c>
      <c r="G48" s="64" t="s">
        <v>40</v>
      </c>
      <c r="H48" s="65" t="s">
        <v>148</v>
      </c>
      <c r="I48" s="66" t="s">
        <v>149</v>
      </c>
      <c r="J48" s="2">
        <v>1</v>
      </c>
      <c r="K48" s="2">
        <v>0</v>
      </c>
      <c r="L48" s="2">
        <v>1</v>
      </c>
      <c r="M48" s="7">
        <v>1</v>
      </c>
      <c r="N48" s="7">
        <v>0</v>
      </c>
      <c r="O48" s="7">
        <v>0</v>
      </c>
      <c r="P48" s="2">
        <v>1</v>
      </c>
      <c r="Q48" s="7">
        <v>1</v>
      </c>
      <c r="R48" s="3">
        <f t="shared" si="5"/>
        <v>5</v>
      </c>
      <c r="S48" s="19">
        <f t="shared" si="6"/>
        <v>12.5</v>
      </c>
      <c r="T48" s="18"/>
      <c r="U48" s="20">
        <v>12.5</v>
      </c>
      <c r="W48" s="5">
        <v>24.5</v>
      </c>
      <c r="X48" s="19">
        <f t="shared" si="4"/>
        <v>24.5</v>
      </c>
      <c r="Y48" s="6"/>
      <c r="Z48" s="21">
        <f t="shared" si="7"/>
        <v>49.5</v>
      </c>
      <c r="AA48" s="50" t="str">
        <f t="shared" si="8"/>
        <v>D</v>
      </c>
    </row>
    <row r="49" spans="1:27" ht="14.25" customHeight="1" x14ac:dyDescent="0.25">
      <c r="A49" s="56"/>
      <c r="B49" s="56"/>
      <c r="C49" s="57"/>
      <c r="D49" s="64">
        <v>2</v>
      </c>
      <c r="E49" s="64"/>
      <c r="F49" s="73" t="s">
        <v>206</v>
      </c>
      <c r="G49" s="64" t="s">
        <v>41</v>
      </c>
      <c r="H49" s="65" t="s">
        <v>57</v>
      </c>
      <c r="I49" s="66" t="s">
        <v>58</v>
      </c>
      <c r="J49" s="2">
        <v>1</v>
      </c>
      <c r="K49" s="2">
        <v>1</v>
      </c>
      <c r="L49" s="2">
        <v>1</v>
      </c>
      <c r="M49" s="7">
        <v>1</v>
      </c>
      <c r="N49" s="7">
        <v>1</v>
      </c>
      <c r="O49" s="7">
        <v>0</v>
      </c>
      <c r="P49" s="2">
        <v>1</v>
      </c>
      <c r="Q49" s="7">
        <v>1</v>
      </c>
      <c r="R49" s="3">
        <f t="shared" si="5"/>
        <v>7</v>
      </c>
      <c r="S49" s="19">
        <f t="shared" si="6"/>
        <v>17.5</v>
      </c>
      <c r="T49" s="18"/>
      <c r="U49" s="20">
        <v>15</v>
      </c>
      <c r="W49" s="5">
        <v>40.5</v>
      </c>
      <c r="X49" s="19">
        <f t="shared" si="4"/>
        <v>40.5</v>
      </c>
      <c r="Y49" s="6"/>
      <c r="Z49" s="21">
        <f t="shared" si="7"/>
        <v>73</v>
      </c>
      <c r="AA49" s="50" t="str">
        <f t="shared" si="8"/>
        <v>B</v>
      </c>
    </row>
    <row r="50" spans="1:27" ht="14.25" customHeight="1" x14ac:dyDescent="0.25">
      <c r="D50" s="64">
        <v>2</v>
      </c>
      <c r="E50" s="64">
        <v>5553020388</v>
      </c>
      <c r="F50" s="73" t="s">
        <v>206</v>
      </c>
      <c r="G50" s="64" t="s">
        <v>41</v>
      </c>
      <c r="H50" s="65" t="s">
        <v>59</v>
      </c>
      <c r="I50" s="66" t="s">
        <v>60</v>
      </c>
      <c r="J50" s="2">
        <v>1</v>
      </c>
      <c r="K50" s="2">
        <v>1</v>
      </c>
      <c r="L50" s="2">
        <v>1</v>
      </c>
      <c r="M50" s="7">
        <v>1</v>
      </c>
      <c r="N50" s="7">
        <v>1</v>
      </c>
      <c r="O50" s="7">
        <v>1</v>
      </c>
      <c r="P50" s="2">
        <v>1</v>
      </c>
      <c r="Q50" s="7">
        <v>1</v>
      </c>
      <c r="R50" s="3">
        <f t="shared" si="5"/>
        <v>8</v>
      </c>
      <c r="S50" s="19">
        <f t="shared" si="6"/>
        <v>20</v>
      </c>
      <c r="T50" s="18"/>
      <c r="U50" s="20">
        <v>15</v>
      </c>
      <c r="W50" s="5">
        <v>40.5</v>
      </c>
      <c r="X50" s="19">
        <f t="shared" si="4"/>
        <v>40.5</v>
      </c>
      <c r="Y50" s="6"/>
      <c r="Z50" s="21">
        <f t="shared" si="7"/>
        <v>75.5</v>
      </c>
      <c r="AA50" s="50" t="str">
        <f t="shared" si="8"/>
        <v>B+</v>
      </c>
    </row>
    <row r="51" spans="1:27" ht="14.25" customHeight="1" x14ac:dyDescent="0.25">
      <c r="D51" s="64">
        <v>2</v>
      </c>
      <c r="E51" s="64">
        <v>5553020800</v>
      </c>
      <c r="F51" s="73" t="s">
        <v>206</v>
      </c>
      <c r="G51" s="64" t="s">
        <v>41</v>
      </c>
      <c r="H51" s="65" t="s">
        <v>67</v>
      </c>
      <c r="I51" s="66" t="s">
        <v>68</v>
      </c>
      <c r="J51" s="2">
        <v>1</v>
      </c>
      <c r="K51" s="2">
        <v>1</v>
      </c>
      <c r="L51" s="2">
        <v>1</v>
      </c>
      <c r="M51" s="7">
        <v>1</v>
      </c>
      <c r="N51" s="7">
        <v>0</v>
      </c>
      <c r="O51" s="7">
        <v>1</v>
      </c>
      <c r="P51" s="2">
        <v>1</v>
      </c>
      <c r="Q51" s="7">
        <v>1</v>
      </c>
      <c r="R51" s="3">
        <f t="shared" si="5"/>
        <v>7</v>
      </c>
      <c r="S51" s="19">
        <f t="shared" si="6"/>
        <v>17.5</v>
      </c>
      <c r="T51" s="18"/>
      <c r="U51" s="20">
        <v>15</v>
      </c>
      <c r="W51" s="5">
        <v>40.5</v>
      </c>
      <c r="X51" s="19">
        <f t="shared" si="4"/>
        <v>40.5</v>
      </c>
      <c r="Y51" s="6"/>
      <c r="Z51" s="21">
        <f t="shared" si="7"/>
        <v>73</v>
      </c>
      <c r="AA51" s="50" t="str">
        <f t="shared" si="8"/>
        <v>B</v>
      </c>
    </row>
    <row r="52" spans="1:27" ht="14.25" customHeight="1" x14ac:dyDescent="0.25">
      <c r="D52" s="64">
        <v>2</v>
      </c>
      <c r="E52" s="64">
        <v>5553020214</v>
      </c>
      <c r="F52" s="76" t="s">
        <v>207</v>
      </c>
      <c r="G52" s="64" t="s">
        <v>40</v>
      </c>
      <c r="H52" s="65" t="s">
        <v>61</v>
      </c>
      <c r="I52" s="66" t="s">
        <v>62</v>
      </c>
      <c r="J52" s="2">
        <v>1</v>
      </c>
      <c r="K52" s="2">
        <v>1</v>
      </c>
      <c r="L52" s="2">
        <v>0</v>
      </c>
      <c r="M52" s="7">
        <v>1</v>
      </c>
      <c r="N52" s="7">
        <v>0</v>
      </c>
      <c r="O52" s="7">
        <v>1</v>
      </c>
      <c r="P52" s="2">
        <v>1</v>
      </c>
      <c r="Q52" s="7">
        <v>1</v>
      </c>
      <c r="R52" s="3">
        <f t="shared" si="5"/>
        <v>6</v>
      </c>
      <c r="S52" s="19">
        <f t="shared" si="6"/>
        <v>15</v>
      </c>
      <c r="T52" s="18"/>
      <c r="U52" s="20">
        <v>15</v>
      </c>
      <c r="W52" s="5">
        <v>37</v>
      </c>
      <c r="X52" s="19">
        <f t="shared" si="4"/>
        <v>37</v>
      </c>
      <c r="Y52" s="6"/>
      <c r="Z52" s="21">
        <f t="shared" si="7"/>
        <v>67</v>
      </c>
      <c r="AA52" s="50" t="str">
        <f t="shared" si="8"/>
        <v>C+</v>
      </c>
    </row>
    <row r="53" spans="1:27" ht="14.25" customHeight="1" x14ac:dyDescent="0.25">
      <c r="D53" s="64">
        <v>2</v>
      </c>
      <c r="E53" s="64">
        <v>5553520197</v>
      </c>
      <c r="F53" s="76" t="s">
        <v>207</v>
      </c>
      <c r="G53" s="64" t="s">
        <v>131</v>
      </c>
      <c r="H53" s="65" t="s">
        <v>132</v>
      </c>
      <c r="I53" s="66" t="s">
        <v>133</v>
      </c>
      <c r="J53" s="2">
        <v>1</v>
      </c>
      <c r="K53" s="2">
        <v>1</v>
      </c>
      <c r="L53" s="2">
        <v>1</v>
      </c>
      <c r="M53" s="7">
        <v>1</v>
      </c>
      <c r="N53" s="7">
        <v>1</v>
      </c>
      <c r="O53" s="7">
        <v>1</v>
      </c>
      <c r="P53" s="2">
        <v>1</v>
      </c>
      <c r="Q53" s="7">
        <v>1</v>
      </c>
      <c r="R53" s="3">
        <f t="shared" si="5"/>
        <v>8</v>
      </c>
      <c r="S53" s="19">
        <f t="shared" si="6"/>
        <v>20</v>
      </c>
      <c r="T53" s="18"/>
      <c r="U53" s="20">
        <v>15</v>
      </c>
      <c r="W53" s="5">
        <v>37</v>
      </c>
      <c r="X53" s="19">
        <f t="shared" si="4"/>
        <v>37</v>
      </c>
      <c r="Y53" s="6"/>
      <c r="Z53" s="21">
        <f t="shared" si="7"/>
        <v>72</v>
      </c>
      <c r="AA53" s="50" t="str">
        <f t="shared" si="8"/>
        <v>B</v>
      </c>
    </row>
    <row r="54" spans="1:27" ht="14.25" customHeight="1" x14ac:dyDescent="0.25">
      <c r="D54" s="64">
        <v>2</v>
      </c>
      <c r="E54" s="64">
        <v>5553020172</v>
      </c>
      <c r="F54" s="76" t="s">
        <v>207</v>
      </c>
      <c r="G54" s="64" t="s">
        <v>41</v>
      </c>
      <c r="H54" s="65" t="s">
        <v>63</v>
      </c>
      <c r="I54" s="66" t="s">
        <v>64</v>
      </c>
      <c r="J54" s="2">
        <v>1</v>
      </c>
      <c r="K54" s="2">
        <v>1</v>
      </c>
      <c r="L54" s="2">
        <v>1</v>
      </c>
      <c r="M54" s="7">
        <v>1</v>
      </c>
      <c r="N54" s="7">
        <v>1</v>
      </c>
      <c r="O54" s="7">
        <v>1</v>
      </c>
      <c r="P54" s="2">
        <v>1</v>
      </c>
      <c r="Q54" s="7">
        <v>1</v>
      </c>
      <c r="R54" s="3">
        <f t="shared" si="5"/>
        <v>8</v>
      </c>
      <c r="S54" s="19">
        <f t="shared" si="6"/>
        <v>20</v>
      </c>
      <c r="T54" s="18"/>
      <c r="U54" s="20">
        <v>15</v>
      </c>
      <c r="W54" s="5">
        <v>37</v>
      </c>
      <c r="X54" s="19">
        <f t="shared" si="4"/>
        <v>37</v>
      </c>
      <c r="Y54" s="6"/>
      <c r="Z54" s="21">
        <f t="shared" si="7"/>
        <v>72</v>
      </c>
      <c r="AA54" s="50" t="str">
        <f t="shared" si="8"/>
        <v>B</v>
      </c>
    </row>
    <row r="55" spans="1:27" ht="14.25" customHeight="1" x14ac:dyDescent="0.25">
      <c r="A55" s="56"/>
      <c r="B55" s="56"/>
      <c r="C55" s="57"/>
      <c r="D55" s="64">
        <v>10</v>
      </c>
      <c r="E55" s="64">
        <v>5553020339</v>
      </c>
      <c r="F55" s="76" t="s">
        <v>207</v>
      </c>
      <c r="G55" s="64" t="s">
        <v>41</v>
      </c>
      <c r="H55" s="65" t="s">
        <v>95</v>
      </c>
      <c r="I55" s="66" t="s">
        <v>96</v>
      </c>
      <c r="J55" s="2">
        <v>1</v>
      </c>
      <c r="K55" s="2">
        <v>1</v>
      </c>
      <c r="L55" s="2">
        <v>1</v>
      </c>
      <c r="M55" s="7">
        <v>1</v>
      </c>
      <c r="N55" s="7">
        <v>1</v>
      </c>
      <c r="O55" s="7">
        <v>1</v>
      </c>
      <c r="P55" s="2">
        <v>1</v>
      </c>
      <c r="Q55" s="7">
        <v>1</v>
      </c>
      <c r="R55" s="3">
        <f t="shared" si="5"/>
        <v>8</v>
      </c>
      <c r="S55" s="19">
        <f t="shared" si="6"/>
        <v>20</v>
      </c>
      <c r="T55" s="18"/>
      <c r="U55" s="20">
        <v>12.5</v>
      </c>
      <c r="W55" s="5">
        <v>37</v>
      </c>
      <c r="X55" s="19">
        <f t="shared" si="4"/>
        <v>37</v>
      </c>
      <c r="Y55" s="6"/>
      <c r="Z55" s="21">
        <f t="shared" si="7"/>
        <v>69.5</v>
      </c>
      <c r="AA55" s="50" t="str">
        <f t="shared" si="8"/>
        <v>B</v>
      </c>
    </row>
    <row r="56" spans="1:27" ht="14.25" customHeight="1" x14ac:dyDescent="0.25">
      <c r="A56" s="58"/>
      <c r="B56" s="58"/>
      <c r="C56" s="59"/>
      <c r="D56" s="47">
        <v>3</v>
      </c>
      <c r="E56" s="47">
        <v>5459020199</v>
      </c>
      <c r="F56" s="75" t="s">
        <v>208</v>
      </c>
      <c r="G56" s="47" t="s">
        <v>41</v>
      </c>
      <c r="H56" s="48" t="s">
        <v>43</v>
      </c>
      <c r="I56" s="49" t="s">
        <v>118</v>
      </c>
      <c r="J56" s="2">
        <v>1</v>
      </c>
      <c r="K56" s="2">
        <v>1</v>
      </c>
      <c r="L56" s="2">
        <v>1</v>
      </c>
      <c r="M56" s="7">
        <v>1</v>
      </c>
      <c r="N56" s="7">
        <v>1</v>
      </c>
      <c r="O56" s="7">
        <v>1</v>
      </c>
      <c r="P56" s="2">
        <v>1</v>
      </c>
      <c r="Q56" s="7">
        <v>1</v>
      </c>
      <c r="R56" s="3">
        <f t="shared" si="5"/>
        <v>8</v>
      </c>
      <c r="S56" s="19">
        <f t="shared" si="6"/>
        <v>20</v>
      </c>
      <c r="T56" s="18"/>
      <c r="U56" s="20">
        <v>29</v>
      </c>
      <c r="W56" s="5">
        <v>42</v>
      </c>
      <c r="X56" s="19">
        <f t="shared" si="4"/>
        <v>42</v>
      </c>
      <c r="Y56" s="6"/>
      <c r="Z56" s="21">
        <f t="shared" si="7"/>
        <v>91</v>
      </c>
      <c r="AA56" s="50" t="str">
        <f t="shared" si="8"/>
        <v>A</v>
      </c>
    </row>
    <row r="57" spans="1:27" ht="14.25" customHeight="1" x14ac:dyDescent="0.25">
      <c r="A57" s="58"/>
      <c r="B57" s="58"/>
      <c r="C57" s="59"/>
      <c r="D57" s="64">
        <v>4</v>
      </c>
      <c r="E57" s="64">
        <v>5553020255</v>
      </c>
      <c r="F57" s="75" t="s">
        <v>208</v>
      </c>
      <c r="G57" s="64" t="s">
        <v>41</v>
      </c>
      <c r="H57" s="65" t="s">
        <v>79</v>
      </c>
      <c r="I57" s="66" t="s">
        <v>80</v>
      </c>
      <c r="J57" s="2">
        <v>1</v>
      </c>
      <c r="K57" s="2">
        <v>1</v>
      </c>
      <c r="L57" s="2">
        <v>1</v>
      </c>
      <c r="M57" s="7">
        <v>1</v>
      </c>
      <c r="N57" s="7">
        <v>1</v>
      </c>
      <c r="O57" s="7">
        <v>1</v>
      </c>
      <c r="P57" s="2">
        <v>1</v>
      </c>
      <c r="Q57" s="7">
        <v>1</v>
      </c>
      <c r="R57" s="3">
        <f t="shared" si="5"/>
        <v>8</v>
      </c>
      <c r="S57" s="19">
        <f t="shared" si="6"/>
        <v>20</v>
      </c>
      <c r="T57" s="18"/>
      <c r="U57" s="20">
        <v>26</v>
      </c>
      <c r="W57" s="5">
        <v>42</v>
      </c>
      <c r="X57" s="19">
        <f t="shared" si="4"/>
        <v>42</v>
      </c>
      <c r="Y57" s="6"/>
      <c r="Z57" s="21">
        <f t="shared" si="7"/>
        <v>88</v>
      </c>
      <c r="AA57" s="50" t="str">
        <f t="shared" si="8"/>
        <v>A</v>
      </c>
    </row>
    <row r="58" spans="1:27" ht="14.25" customHeight="1" x14ac:dyDescent="0.25">
      <c r="D58" s="64">
        <v>4</v>
      </c>
      <c r="E58" s="64">
        <v>5553020446</v>
      </c>
      <c r="F58" s="75" t="s">
        <v>208</v>
      </c>
      <c r="G58" s="64" t="s">
        <v>41</v>
      </c>
      <c r="H58" s="65" t="s">
        <v>81</v>
      </c>
      <c r="I58" s="66" t="s">
        <v>82</v>
      </c>
      <c r="J58" s="2">
        <v>1</v>
      </c>
      <c r="K58" s="2">
        <v>1</v>
      </c>
      <c r="L58" s="2">
        <v>1</v>
      </c>
      <c r="M58" s="7">
        <v>1</v>
      </c>
      <c r="N58" s="7">
        <v>1</v>
      </c>
      <c r="O58" s="7">
        <v>1</v>
      </c>
      <c r="P58" s="2">
        <v>1</v>
      </c>
      <c r="Q58" s="7">
        <v>1</v>
      </c>
      <c r="R58" s="3">
        <f t="shared" si="5"/>
        <v>8</v>
      </c>
      <c r="S58" s="19">
        <f t="shared" si="6"/>
        <v>20</v>
      </c>
      <c r="T58" s="18"/>
      <c r="U58" s="20">
        <v>26</v>
      </c>
      <c r="W58" s="5">
        <v>42</v>
      </c>
      <c r="X58" s="19">
        <f t="shared" si="4"/>
        <v>42</v>
      </c>
      <c r="Y58" s="6"/>
      <c r="Z58" s="21">
        <f t="shared" si="7"/>
        <v>88</v>
      </c>
      <c r="AA58" s="50" t="str">
        <f t="shared" si="8"/>
        <v>A</v>
      </c>
    </row>
    <row r="59" spans="1:27" ht="14.25" customHeight="1" x14ac:dyDescent="0.25">
      <c r="D59" s="64">
        <v>4</v>
      </c>
      <c r="E59" s="64">
        <v>5553520064</v>
      </c>
      <c r="F59" s="75" t="s">
        <v>208</v>
      </c>
      <c r="G59" s="64" t="s">
        <v>41</v>
      </c>
      <c r="H59" s="65" t="s">
        <v>176</v>
      </c>
      <c r="I59" s="66" t="s">
        <v>177</v>
      </c>
      <c r="J59" s="2">
        <v>1</v>
      </c>
      <c r="K59" s="2">
        <v>1</v>
      </c>
      <c r="L59" s="2">
        <v>1</v>
      </c>
      <c r="M59" s="7">
        <v>0</v>
      </c>
      <c r="N59" s="7">
        <v>1</v>
      </c>
      <c r="O59" s="7">
        <v>1</v>
      </c>
      <c r="P59" s="2">
        <v>1</v>
      </c>
      <c r="Q59" s="7">
        <v>1</v>
      </c>
      <c r="R59" s="3">
        <f t="shared" si="5"/>
        <v>7</v>
      </c>
      <c r="S59" s="19">
        <f t="shared" si="6"/>
        <v>17.5</v>
      </c>
      <c r="T59" s="18"/>
      <c r="U59" s="20">
        <v>26</v>
      </c>
      <c r="W59" s="5">
        <v>42</v>
      </c>
      <c r="X59" s="19">
        <f t="shared" si="4"/>
        <v>42</v>
      </c>
      <c r="Y59" s="6"/>
      <c r="Z59" s="21">
        <f t="shared" si="7"/>
        <v>85.5</v>
      </c>
      <c r="AA59" s="50" t="str">
        <f t="shared" si="8"/>
        <v>A</v>
      </c>
    </row>
    <row r="60" spans="1:27" x14ac:dyDescent="0.25">
      <c r="D60" s="64">
        <v>2</v>
      </c>
      <c r="E60" s="64">
        <v>5553020040</v>
      </c>
      <c r="F60" s="47" t="s">
        <v>209</v>
      </c>
      <c r="G60" s="64" t="s">
        <v>41</v>
      </c>
      <c r="H60" s="65" t="s">
        <v>65</v>
      </c>
      <c r="I60" s="66" t="s">
        <v>66</v>
      </c>
      <c r="J60" s="2">
        <v>1</v>
      </c>
      <c r="K60" s="2">
        <v>1</v>
      </c>
      <c r="L60" s="2">
        <v>1</v>
      </c>
      <c r="M60" s="7">
        <v>1</v>
      </c>
      <c r="N60" s="7">
        <v>1</v>
      </c>
      <c r="O60" s="7">
        <v>1</v>
      </c>
      <c r="P60" s="2">
        <v>1</v>
      </c>
      <c r="Q60" s="7">
        <v>1</v>
      </c>
      <c r="R60" s="3">
        <f t="shared" si="5"/>
        <v>8</v>
      </c>
      <c r="S60" s="19">
        <f t="shared" si="6"/>
        <v>20</v>
      </c>
      <c r="T60" s="18"/>
      <c r="U60" s="20">
        <v>15</v>
      </c>
      <c r="W60" s="5">
        <v>46</v>
      </c>
      <c r="X60" s="19">
        <f t="shared" si="4"/>
        <v>46</v>
      </c>
      <c r="Y60" s="6"/>
      <c r="Z60" s="21">
        <f t="shared" si="7"/>
        <v>81</v>
      </c>
      <c r="AA60" s="50" t="str">
        <f t="shared" si="8"/>
        <v>A</v>
      </c>
    </row>
    <row r="61" spans="1:27" x14ac:dyDescent="0.25">
      <c r="D61" s="64">
        <v>6</v>
      </c>
      <c r="E61" s="64">
        <v>5553010025</v>
      </c>
      <c r="F61" s="47" t="s">
        <v>209</v>
      </c>
      <c r="G61" s="64" t="s">
        <v>41</v>
      </c>
      <c r="H61" s="65" t="s">
        <v>71</v>
      </c>
      <c r="I61" s="66" t="s">
        <v>72</v>
      </c>
      <c r="J61" s="2">
        <v>1</v>
      </c>
      <c r="K61" s="2">
        <v>1</v>
      </c>
      <c r="L61" s="2">
        <v>1</v>
      </c>
      <c r="M61" s="7">
        <v>1</v>
      </c>
      <c r="N61" s="7">
        <v>1</v>
      </c>
      <c r="O61" s="7">
        <v>1</v>
      </c>
      <c r="P61" s="2">
        <v>1</v>
      </c>
      <c r="Q61" s="7">
        <v>1</v>
      </c>
      <c r="R61" s="3">
        <f t="shared" si="5"/>
        <v>8</v>
      </c>
      <c r="S61" s="19">
        <f t="shared" si="6"/>
        <v>20</v>
      </c>
      <c r="T61" s="18"/>
      <c r="U61" s="20">
        <v>15</v>
      </c>
      <c r="W61" s="5">
        <v>46</v>
      </c>
      <c r="X61" s="19">
        <f t="shared" si="4"/>
        <v>46</v>
      </c>
      <c r="Y61" s="6"/>
      <c r="Z61" s="21">
        <f t="shared" si="7"/>
        <v>81</v>
      </c>
      <c r="AA61" s="50" t="str">
        <f t="shared" si="8"/>
        <v>A</v>
      </c>
    </row>
    <row r="62" spans="1:27" x14ac:dyDescent="0.25">
      <c r="D62" s="64">
        <v>6</v>
      </c>
      <c r="E62" s="64">
        <v>5553020222</v>
      </c>
      <c r="F62" s="47" t="s">
        <v>209</v>
      </c>
      <c r="G62" s="64" t="s">
        <v>40</v>
      </c>
      <c r="H62" s="65" t="s">
        <v>89</v>
      </c>
      <c r="I62" s="66" t="s">
        <v>90</v>
      </c>
      <c r="J62" s="2">
        <v>1</v>
      </c>
      <c r="K62" s="2">
        <v>1</v>
      </c>
      <c r="L62" s="2">
        <v>1</v>
      </c>
      <c r="M62" s="7">
        <v>0</v>
      </c>
      <c r="N62" s="7">
        <v>1</v>
      </c>
      <c r="O62" s="7">
        <v>1</v>
      </c>
      <c r="P62" s="2">
        <v>1</v>
      </c>
      <c r="Q62" s="7">
        <v>1</v>
      </c>
      <c r="R62" s="3">
        <f t="shared" si="5"/>
        <v>7</v>
      </c>
      <c r="S62" s="19">
        <f t="shared" si="6"/>
        <v>17.5</v>
      </c>
      <c r="T62" s="18"/>
      <c r="U62" s="20">
        <v>15</v>
      </c>
      <c r="W62" s="5">
        <v>46</v>
      </c>
      <c r="X62" s="19">
        <f t="shared" si="4"/>
        <v>46</v>
      </c>
      <c r="Y62" s="6"/>
      <c r="Z62" s="21">
        <f t="shared" si="7"/>
        <v>78.5</v>
      </c>
      <c r="AA62" s="50" t="str">
        <f t="shared" si="8"/>
        <v>B+</v>
      </c>
    </row>
    <row r="63" spans="1:27" x14ac:dyDescent="0.25">
      <c r="D63" s="64">
        <v>6</v>
      </c>
      <c r="E63" s="64">
        <v>5553010017</v>
      </c>
      <c r="F63" s="47" t="s">
        <v>209</v>
      </c>
      <c r="G63" s="64" t="s">
        <v>40</v>
      </c>
      <c r="H63" s="65" t="s">
        <v>105</v>
      </c>
      <c r="I63" s="66" t="s">
        <v>106</v>
      </c>
      <c r="J63" s="2">
        <v>1</v>
      </c>
      <c r="K63" s="2">
        <v>0</v>
      </c>
      <c r="L63" s="2">
        <v>1</v>
      </c>
      <c r="M63" s="7">
        <v>1</v>
      </c>
      <c r="N63" s="7">
        <v>1</v>
      </c>
      <c r="O63" s="7">
        <v>1</v>
      </c>
      <c r="P63" s="2">
        <v>1</v>
      </c>
      <c r="Q63" s="7">
        <v>1</v>
      </c>
      <c r="R63" s="3">
        <f t="shared" si="5"/>
        <v>7</v>
      </c>
      <c r="S63" s="19">
        <f t="shared" si="6"/>
        <v>17.5</v>
      </c>
      <c r="T63" s="18"/>
      <c r="U63" s="20">
        <v>15</v>
      </c>
      <c r="W63" s="5">
        <v>46</v>
      </c>
      <c r="X63" s="19">
        <f t="shared" si="4"/>
        <v>46</v>
      </c>
      <c r="Y63" s="6"/>
      <c r="Z63" s="21">
        <f t="shared" si="7"/>
        <v>78.5</v>
      </c>
      <c r="AA63" s="50" t="str">
        <f t="shared" si="8"/>
        <v>B+</v>
      </c>
    </row>
    <row r="64" spans="1:27" x14ac:dyDescent="0.25">
      <c r="D64" s="47">
        <v>5</v>
      </c>
      <c r="E64" s="47">
        <v>5553020149</v>
      </c>
      <c r="F64" s="76" t="s">
        <v>210</v>
      </c>
      <c r="G64" s="61" t="s">
        <v>41</v>
      </c>
      <c r="H64" s="62" t="s">
        <v>109</v>
      </c>
      <c r="I64" s="63" t="s">
        <v>110</v>
      </c>
      <c r="J64" s="2">
        <v>1</v>
      </c>
      <c r="K64" s="2">
        <v>1</v>
      </c>
      <c r="L64" s="2">
        <v>1</v>
      </c>
      <c r="M64" s="7">
        <v>1</v>
      </c>
      <c r="N64" s="7">
        <v>1</v>
      </c>
      <c r="O64" s="7">
        <v>1</v>
      </c>
      <c r="P64" s="2">
        <v>1</v>
      </c>
      <c r="Q64" s="7">
        <v>1</v>
      </c>
      <c r="R64" s="3">
        <f t="shared" si="5"/>
        <v>8</v>
      </c>
      <c r="S64" s="19">
        <f t="shared" si="6"/>
        <v>20</v>
      </c>
      <c r="T64" s="18"/>
      <c r="U64" s="20">
        <v>16</v>
      </c>
      <c r="W64" s="5">
        <v>46.5</v>
      </c>
      <c r="X64" s="19">
        <f t="shared" si="4"/>
        <v>46.5</v>
      </c>
      <c r="Y64" s="6"/>
      <c r="Z64" s="21">
        <f t="shared" si="7"/>
        <v>82.5</v>
      </c>
      <c r="AA64" s="50" t="str">
        <f t="shared" si="8"/>
        <v>A</v>
      </c>
    </row>
    <row r="65" spans="1:28" x14ac:dyDescent="0.25">
      <c r="D65" s="47">
        <v>5</v>
      </c>
      <c r="E65" s="47">
        <v>5553020156</v>
      </c>
      <c r="F65" s="76" t="s">
        <v>210</v>
      </c>
      <c r="G65" s="47" t="s">
        <v>41</v>
      </c>
      <c r="H65" s="48" t="s">
        <v>111</v>
      </c>
      <c r="I65" s="49" t="s">
        <v>112</v>
      </c>
      <c r="J65" s="2">
        <v>1</v>
      </c>
      <c r="K65" s="2">
        <v>1</v>
      </c>
      <c r="L65" s="2">
        <v>1</v>
      </c>
      <c r="M65" s="7">
        <v>1</v>
      </c>
      <c r="N65" s="7">
        <v>1</v>
      </c>
      <c r="O65" s="7">
        <v>1</v>
      </c>
      <c r="P65" s="2">
        <v>1</v>
      </c>
      <c r="Q65" s="7">
        <v>1</v>
      </c>
      <c r="R65" s="3">
        <f t="shared" si="5"/>
        <v>8</v>
      </c>
      <c r="S65" s="19">
        <f t="shared" si="6"/>
        <v>20</v>
      </c>
      <c r="T65" s="18"/>
      <c r="U65" s="20">
        <v>16</v>
      </c>
      <c r="W65" s="5">
        <v>46.5</v>
      </c>
      <c r="X65" s="19">
        <f t="shared" si="4"/>
        <v>46.5</v>
      </c>
      <c r="Y65" s="6"/>
      <c r="Z65" s="21">
        <f t="shared" si="7"/>
        <v>82.5</v>
      </c>
      <c r="AA65" s="50" t="str">
        <f t="shared" si="8"/>
        <v>A</v>
      </c>
    </row>
    <row r="66" spans="1:28" x14ac:dyDescent="0.25">
      <c r="D66" s="47">
        <v>5</v>
      </c>
      <c r="E66" s="47">
        <v>5553520056</v>
      </c>
      <c r="F66" s="76" t="s">
        <v>210</v>
      </c>
      <c r="G66" s="47" t="s">
        <v>40</v>
      </c>
      <c r="H66" s="48" t="s">
        <v>113</v>
      </c>
      <c r="I66" s="49" t="s">
        <v>114</v>
      </c>
      <c r="J66" s="2">
        <v>1</v>
      </c>
      <c r="K66" s="2">
        <v>1</v>
      </c>
      <c r="L66" s="2">
        <v>1</v>
      </c>
      <c r="M66" s="7">
        <v>1</v>
      </c>
      <c r="N66" s="7">
        <v>1</v>
      </c>
      <c r="O66" s="7">
        <v>1</v>
      </c>
      <c r="P66" s="2">
        <v>1</v>
      </c>
      <c r="Q66" s="7">
        <v>1</v>
      </c>
      <c r="R66" s="3">
        <f t="shared" si="5"/>
        <v>8</v>
      </c>
      <c r="S66" s="19">
        <f t="shared" si="6"/>
        <v>20</v>
      </c>
      <c r="T66" s="18"/>
      <c r="U66" s="20">
        <v>16</v>
      </c>
      <c r="W66" s="5">
        <v>46.5</v>
      </c>
      <c r="X66" s="19">
        <f t="shared" si="4"/>
        <v>46.5</v>
      </c>
      <c r="Y66" s="6"/>
      <c r="Z66" s="21">
        <f t="shared" si="7"/>
        <v>82.5</v>
      </c>
      <c r="AA66" s="50" t="str">
        <f t="shared" si="8"/>
        <v>A</v>
      </c>
    </row>
    <row r="67" spans="1:28" x14ac:dyDescent="0.25">
      <c r="D67" s="47">
        <v>11</v>
      </c>
      <c r="E67" s="47">
        <v>5353020299</v>
      </c>
      <c r="F67" s="73" t="s">
        <v>211</v>
      </c>
      <c r="G67" s="47" t="s">
        <v>41</v>
      </c>
      <c r="H67" s="48" t="s">
        <v>178</v>
      </c>
      <c r="I67" s="49" t="s">
        <v>179</v>
      </c>
      <c r="J67" s="2">
        <v>1</v>
      </c>
      <c r="K67" s="2">
        <v>0</v>
      </c>
      <c r="L67" s="2">
        <v>0</v>
      </c>
      <c r="M67" s="7">
        <v>0</v>
      </c>
      <c r="N67" s="7">
        <v>1</v>
      </c>
      <c r="O67" s="7">
        <v>0</v>
      </c>
      <c r="P67" s="2">
        <v>1</v>
      </c>
      <c r="Q67" s="7">
        <v>1</v>
      </c>
      <c r="R67" s="3">
        <f t="shared" si="5"/>
        <v>4</v>
      </c>
      <c r="S67" s="19">
        <f t="shared" si="6"/>
        <v>10</v>
      </c>
      <c r="T67" s="18"/>
      <c r="U67" s="20">
        <v>21</v>
      </c>
      <c r="W67" s="5">
        <v>30</v>
      </c>
      <c r="X67" s="19">
        <f t="shared" si="4"/>
        <v>30</v>
      </c>
      <c r="Y67" s="6"/>
      <c r="Z67" s="21">
        <f t="shared" si="7"/>
        <v>61</v>
      </c>
      <c r="AA67" s="50" t="str">
        <f t="shared" si="8"/>
        <v>C</v>
      </c>
    </row>
    <row r="68" spans="1:28" x14ac:dyDescent="0.25">
      <c r="D68" s="64">
        <v>10</v>
      </c>
      <c r="E68" s="64">
        <v>5553020297</v>
      </c>
      <c r="F68" s="47" t="s">
        <v>212</v>
      </c>
      <c r="G68" s="64" t="s">
        <v>41</v>
      </c>
      <c r="H68" s="65" t="s">
        <v>93</v>
      </c>
      <c r="I68" s="66" t="s">
        <v>94</v>
      </c>
      <c r="J68" s="2">
        <v>1</v>
      </c>
      <c r="K68" s="2">
        <v>1</v>
      </c>
      <c r="L68" s="2">
        <v>1</v>
      </c>
      <c r="M68" s="7">
        <v>1</v>
      </c>
      <c r="N68" s="7">
        <v>1</v>
      </c>
      <c r="O68" s="7">
        <v>1</v>
      </c>
      <c r="P68" s="2">
        <v>1</v>
      </c>
      <c r="Q68" s="7">
        <v>1</v>
      </c>
      <c r="R68" s="3">
        <f t="shared" ref="R68:R81" si="9">SUM(J68:Q68)</f>
        <v>8</v>
      </c>
      <c r="S68" s="19">
        <f t="shared" ref="S68:S81" si="10">R68/8*20</f>
        <v>20</v>
      </c>
      <c r="T68" s="18"/>
      <c r="U68" s="20">
        <v>12.5</v>
      </c>
      <c r="W68" s="5">
        <v>26.5</v>
      </c>
      <c r="X68" s="19">
        <f t="shared" si="4"/>
        <v>26.5</v>
      </c>
      <c r="Y68" s="6"/>
      <c r="Z68" s="21">
        <f t="shared" ref="Z68:Z81" si="11">S68+U68+X68</f>
        <v>59</v>
      </c>
      <c r="AA68" s="50" t="str">
        <f t="shared" ref="AA68:AA79" si="12">IF(Z68&gt;=79.5,"A",IF(Z68&gt;=74.5,"B+",IF(Z68&gt;=69.5,"B",IF(Z68&gt;=64.5,"C+",IF(Z68&gt;=59.5,"C",IF(Z68&gt;=54.5,"D+",IF(Z68&gt;=44.5,"D",IF(Z68&lt;44.5,"FAIL"))))))))</f>
        <v>D+</v>
      </c>
    </row>
    <row r="69" spans="1:28" x14ac:dyDescent="0.25">
      <c r="A69" s="60"/>
      <c r="B69" s="60"/>
      <c r="C69" s="57"/>
      <c r="D69" s="64">
        <v>10</v>
      </c>
      <c r="E69" s="64"/>
      <c r="F69" s="47" t="s">
        <v>212</v>
      </c>
      <c r="G69" s="64" t="s">
        <v>41</v>
      </c>
      <c r="H69" s="65" t="s">
        <v>97</v>
      </c>
      <c r="I69" s="66" t="s">
        <v>98</v>
      </c>
      <c r="J69" s="2">
        <v>1</v>
      </c>
      <c r="K69" s="2">
        <v>1</v>
      </c>
      <c r="L69" s="2">
        <v>0</v>
      </c>
      <c r="M69" s="7">
        <v>1</v>
      </c>
      <c r="N69" s="7">
        <v>1</v>
      </c>
      <c r="O69" s="7">
        <v>1</v>
      </c>
      <c r="P69" s="2">
        <v>1</v>
      </c>
      <c r="Q69" s="7">
        <v>1</v>
      </c>
      <c r="R69" s="3">
        <f t="shared" si="9"/>
        <v>7</v>
      </c>
      <c r="S69" s="19">
        <f t="shared" si="10"/>
        <v>17.5</v>
      </c>
      <c r="T69" s="18"/>
      <c r="U69" s="20">
        <v>12.5</v>
      </c>
      <c r="W69" s="5">
        <v>26.5</v>
      </c>
      <c r="X69" s="19">
        <f t="shared" ref="X69:X81" si="13">W69</f>
        <v>26.5</v>
      </c>
      <c r="Y69" s="6"/>
      <c r="Z69" s="21">
        <f t="shared" si="11"/>
        <v>56.5</v>
      </c>
      <c r="AA69" s="50" t="str">
        <f t="shared" si="12"/>
        <v>D+</v>
      </c>
      <c r="AB69" s="54"/>
    </row>
    <row r="70" spans="1:28" x14ac:dyDescent="0.25">
      <c r="D70" s="64">
        <v>10</v>
      </c>
      <c r="E70" s="64">
        <v>5453000951</v>
      </c>
      <c r="F70" s="47" t="s">
        <v>212</v>
      </c>
      <c r="G70" s="64" t="s">
        <v>40</v>
      </c>
      <c r="H70" s="65" t="s">
        <v>103</v>
      </c>
      <c r="I70" s="66" t="s">
        <v>104</v>
      </c>
      <c r="J70" s="2">
        <v>1</v>
      </c>
      <c r="K70" s="2">
        <v>1</v>
      </c>
      <c r="L70" s="2">
        <v>0</v>
      </c>
      <c r="M70" s="7">
        <v>1</v>
      </c>
      <c r="N70" s="7">
        <v>0</v>
      </c>
      <c r="O70" s="7">
        <v>1</v>
      </c>
      <c r="P70" s="2">
        <v>1</v>
      </c>
      <c r="Q70" s="7">
        <v>1</v>
      </c>
      <c r="R70" s="3">
        <f t="shared" si="9"/>
        <v>6</v>
      </c>
      <c r="S70" s="19">
        <f t="shared" si="10"/>
        <v>15</v>
      </c>
      <c r="T70" s="18"/>
      <c r="U70" s="20">
        <v>12.5</v>
      </c>
      <c r="W70" s="5">
        <v>26.5</v>
      </c>
      <c r="X70" s="19">
        <f t="shared" si="13"/>
        <v>26.5</v>
      </c>
      <c r="Y70" s="6"/>
      <c r="Z70" s="21">
        <f t="shared" si="11"/>
        <v>54</v>
      </c>
      <c r="AA70" s="50" t="str">
        <f t="shared" si="12"/>
        <v>D</v>
      </c>
    </row>
    <row r="71" spans="1:28" x14ac:dyDescent="0.25">
      <c r="D71" s="64">
        <v>10</v>
      </c>
      <c r="E71" s="64"/>
      <c r="F71" s="47" t="s">
        <v>212</v>
      </c>
      <c r="G71" s="64" t="s">
        <v>41</v>
      </c>
      <c r="H71" s="65" t="s">
        <v>119</v>
      </c>
      <c r="I71" s="66" t="s">
        <v>198</v>
      </c>
      <c r="J71" s="2">
        <v>0</v>
      </c>
      <c r="K71" s="2">
        <v>0</v>
      </c>
      <c r="L71" s="2">
        <v>1</v>
      </c>
      <c r="M71" s="7">
        <v>0</v>
      </c>
      <c r="N71" s="7">
        <v>1</v>
      </c>
      <c r="O71" s="7">
        <v>1</v>
      </c>
      <c r="P71" s="2">
        <v>1</v>
      </c>
      <c r="Q71" s="7">
        <v>1</v>
      </c>
      <c r="R71" s="3">
        <f t="shared" si="9"/>
        <v>5</v>
      </c>
      <c r="S71" s="19">
        <f t="shared" si="10"/>
        <v>12.5</v>
      </c>
      <c r="T71" s="18"/>
      <c r="U71" s="20">
        <v>12.5</v>
      </c>
      <c r="W71" s="5">
        <v>26.5</v>
      </c>
      <c r="X71" s="19">
        <f t="shared" si="13"/>
        <v>26.5</v>
      </c>
      <c r="Y71" s="6"/>
      <c r="Z71" s="21">
        <f t="shared" si="11"/>
        <v>51.5</v>
      </c>
      <c r="AA71" s="50" t="str">
        <f t="shared" si="12"/>
        <v>D</v>
      </c>
    </row>
    <row r="72" spans="1:28" x14ac:dyDescent="0.25">
      <c r="D72" s="47">
        <v>5</v>
      </c>
      <c r="E72" s="47"/>
      <c r="F72" s="80" t="s">
        <v>213</v>
      </c>
      <c r="G72" s="47" t="s">
        <v>41</v>
      </c>
      <c r="H72" s="48" t="s">
        <v>144</v>
      </c>
      <c r="I72" s="49" t="s">
        <v>145</v>
      </c>
      <c r="J72" s="2">
        <v>1</v>
      </c>
      <c r="K72" s="2">
        <v>1</v>
      </c>
      <c r="L72" s="2">
        <v>1</v>
      </c>
      <c r="M72" s="7">
        <v>0</v>
      </c>
      <c r="N72" s="7">
        <v>1</v>
      </c>
      <c r="O72" s="7">
        <v>0</v>
      </c>
      <c r="P72" s="2">
        <v>0</v>
      </c>
      <c r="Q72" s="7">
        <v>1</v>
      </c>
      <c r="R72" s="3">
        <f t="shared" si="9"/>
        <v>5</v>
      </c>
      <c r="S72" s="19">
        <f t="shared" si="10"/>
        <v>12.5</v>
      </c>
      <c r="T72" s="18"/>
      <c r="U72" s="20">
        <v>0</v>
      </c>
      <c r="W72" s="5">
        <v>37</v>
      </c>
      <c r="X72" s="19">
        <f t="shared" si="13"/>
        <v>37</v>
      </c>
      <c r="Y72" s="6"/>
      <c r="Z72" s="21">
        <f t="shared" si="11"/>
        <v>49.5</v>
      </c>
      <c r="AA72" s="50" t="str">
        <f t="shared" si="12"/>
        <v>D</v>
      </c>
    </row>
    <row r="73" spans="1:28" x14ac:dyDescent="0.25">
      <c r="D73" s="47">
        <v>5</v>
      </c>
      <c r="E73" s="47">
        <v>5353520199</v>
      </c>
      <c r="F73" s="80" t="s">
        <v>213</v>
      </c>
      <c r="G73" s="47" t="s">
        <v>41</v>
      </c>
      <c r="H73" s="48" t="s">
        <v>188</v>
      </c>
      <c r="I73" s="49" t="s">
        <v>189</v>
      </c>
      <c r="J73" s="2">
        <v>0</v>
      </c>
      <c r="K73" s="2">
        <v>1</v>
      </c>
      <c r="L73" s="2">
        <v>1</v>
      </c>
      <c r="M73" s="7">
        <v>0</v>
      </c>
      <c r="N73" s="7">
        <v>0</v>
      </c>
      <c r="O73" s="7">
        <v>1</v>
      </c>
      <c r="P73" s="2">
        <v>1</v>
      </c>
      <c r="Q73" s="7">
        <v>1</v>
      </c>
      <c r="R73" s="3">
        <f t="shared" si="9"/>
        <v>5</v>
      </c>
      <c r="S73" s="19">
        <f t="shared" si="10"/>
        <v>12.5</v>
      </c>
      <c r="T73" s="18"/>
      <c r="U73" s="20">
        <v>16</v>
      </c>
      <c r="W73" s="5">
        <v>37</v>
      </c>
      <c r="X73" s="19">
        <f t="shared" si="13"/>
        <v>37</v>
      </c>
      <c r="Y73" s="6"/>
      <c r="Z73" s="21">
        <f t="shared" si="11"/>
        <v>65.5</v>
      </c>
      <c r="AA73" s="50" t="str">
        <f t="shared" si="12"/>
        <v>C+</v>
      </c>
    </row>
    <row r="74" spans="1:28" x14ac:dyDescent="0.25">
      <c r="D74" s="47">
        <v>3</v>
      </c>
      <c r="E74" s="47">
        <v>5453520032</v>
      </c>
      <c r="F74" s="80" t="s">
        <v>213</v>
      </c>
      <c r="G74" s="47" t="s">
        <v>41</v>
      </c>
      <c r="H74" s="48" t="s">
        <v>160</v>
      </c>
      <c r="I74" s="49" t="s">
        <v>161</v>
      </c>
      <c r="J74" s="2">
        <v>1</v>
      </c>
      <c r="K74" s="2">
        <v>1</v>
      </c>
      <c r="L74" s="2">
        <v>1</v>
      </c>
      <c r="M74" s="7">
        <v>1</v>
      </c>
      <c r="N74" s="7">
        <v>1</v>
      </c>
      <c r="O74" s="7">
        <v>1</v>
      </c>
      <c r="P74" s="2">
        <v>1</v>
      </c>
      <c r="Q74" s="7">
        <v>1</v>
      </c>
      <c r="R74" s="3">
        <f t="shared" si="9"/>
        <v>8</v>
      </c>
      <c r="S74" s="19">
        <f t="shared" si="10"/>
        <v>20</v>
      </c>
      <c r="T74" s="18"/>
      <c r="U74" s="20">
        <v>29</v>
      </c>
      <c r="W74" s="5">
        <v>37</v>
      </c>
      <c r="X74" s="19">
        <f t="shared" si="13"/>
        <v>37</v>
      </c>
      <c r="Y74" s="6"/>
      <c r="Z74" s="21">
        <f t="shared" si="11"/>
        <v>86</v>
      </c>
      <c r="AA74" s="50" t="str">
        <f t="shared" si="12"/>
        <v>A</v>
      </c>
    </row>
    <row r="75" spans="1:28" x14ac:dyDescent="0.25">
      <c r="D75" s="47">
        <v>11</v>
      </c>
      <c r="E75" s="47">
        <v>5353020224</v>
      </c>
      <c r="F75" s="73" t="s">
        <v>214</v>
      </c>
      <c r="G75" s="47" t="s">
        <v>40</v>
      </c>
      <c r="H75" s="48" t="s">
        <v>185</v>
      </c>
      <c r="I75" s="49" t="s">
        <v>184</v>
      </c>
      <c r="J75" s="2">
        <v>1</v>
      </c>
      <c r="K75" s="2">
        <v>1</v>
      </c>
      <c r="L75" s="2">
        <v>1</v>
      </c>
      <c r="M75" s="7">
        <v>1</v>
      </c>
      <c r="N75" s="7">
        <v>1</v>
      </c>
      <c r="O75" s="7">
        <v>1</v>
      </c>
      <c r="P75" s="2">
        <v>1</v>
      </c>
      <c r="Q75" s="7">
        <v>1</v>
      </c>
      <c r="R75" s="3">
        <f t="shared" si="9"/>
        <v>8</v>
      </c>
      <c r="S75" s="19">
        <f t="shared" si="10"/>
        <v>20</v>
      </c>
      <c r="T75" s="18"/>
      <c r="U75" s="20">
        <v>21</v>
      </c>
      <c r="W75" s="5">
        <v>35</v>
      </c>
      <c r="X75" s="19">
        <f t="shared" si="13"/>
        <v>35</v>
      </c>
      <c r="Y75" s="6"/>
      <c r="Z75" s="21">
        <f t="shared" si="11"/>
        <v>76</v>
      </c>
      <c r="AA75" s="50" t="str">
        <f t="shared" si="12"/>
        <v>B+</v>
      </c>
    </row>
    <row r="76" spans="1:28" x14ac:dyDescent="0.25">
      <c r="D76" s="64">
        <v>6</v>
      </c>
      <c r="E76" s="64">
        <v>5553020321</v>
      </c>
      <c r="F76" s="79" t="s">
        <v>215</v>
      </c>
      <c r="G76" s="64" t="s">
        <v>41</v>
      </c>
      <c r="H76" s="65" t="s">
        <v>83</v>
      </c>
      <c r="I76" s="66" t="s">
        <v>84</v>
      </c>
      <c r="J76" s="2">
        <v>1</v>
      </c>
      <c r="K76" s="2">
        <v>1</v>
      </c>
      <c r="L76" s="2">
        <v>1</v>
      </c>
      <c r="M76" s="7">
        <v>0</v>
      </c>
      <c r="N76" s="7">
        <v>1</v>
      </c>
      <c r="O76" s="7">
        <v>1</v>
      </c>
      <c r="P76" s="2">
        <v>1</v>
      </c>
      <c r="Q76" s="7">
        <v>1</v>
      </c>
      <c r="R76" s="3">
        <f t="shared" si="9"/>
        <v>7</v>
      </c>
      <c r="S76" s="19">
        <f t="shared" si="10"/>
        <v>17.5</v>
      </c>
      <c r="T76" s="18"/>
      <c r="U76" s="20">
        <v>15</v>
      </c>
      <c r="W76" s="5">
        <v>38</v>
      </c>
      <c r="X76" s="19">
        <f t="shared" si="13"/>
        <v>38</v>
      </c>
      <c r="Y76" s="6"/>
      <c r="Z76" s="21">
        <f t="shared" si="11"/>
        <v>70.5</v>
      </c>
      <c r="AA76" s="50" t="str">
        <f t="shared" si="12"/>
        <v>B</v>
      </c>
    </row>
    <row r="77" spans="1:28" x14ac:dyDescent="0.25">
      <c r="D77" s="64">
        <v>6</v>
      </c>
      <c r="E77" s="64">
        <v>5553020024</v>
      </c>
      <c r="F77" s="79" t="s">
        <v>215</v>
      </c>
      <c r="G77" s="64" t="s">
        <v>41</v>
      </c>
      <c r="H77" s="65" t="s">
        <v>85</v>
      </c>
      <c r="I77" s="66" t="s">
        <v>86</v>
      </c>
      <c r="J77" s="2">
        <v>1</v>
      </c>
      <c r="K77" s="2">
        <v>1</v>
      </c>
      <c r="L77" s="2">
        <v>1</v>
      </c>
      <c r="M77" s="7">
        <v>1</v>
      </c>
      <c r="N77" s="7">
        <v>1</v>
      </c>
      <c r="O77" s="7">
        <v>1</v>
      </c>
      <c r="P77" s="2">
        <v>1</v>
      </c>
      <c r="Q77" s="7">
        <v>1</v>
      </c>
      <c r="R77" s="3">
        <f t="shared" si="9"/>
        <v>8</v>
      </c>
      <c r="S77" s="19">
        <f t="shared" si="10"/>
        <v>20</v>
      </c>
      <c r="T77" s="18"/>
      <c r="U77" s="20">
        <v>15</v>
      </c>
      <c r="W77" s="5">
        <v>38</v>
      </c>
      <c r="X77" s="19">
        <f t="shared" si="13"/>
        <v>38</v>
      </c>
      <c r="Y77" s="6"/>
      <c r="Z77" s="21">
        <f t="shared" si="11"/>
        <v>73</v>
      </c>
      <c r="AA77" s="50" t="str">
        <f t="shared" si="12"/>
        <v>B</v>
      </c>
    </row>
    <row r="78" spans="1:28" x14ac:dyDescent="0.25">
      <c r="D78" s="64">
        <v>6</v>
      </c>
      <c r="E78" s="64">
        <v>5553020164</v>
      </c>
      <c r="F78" s="79" t="s">
        <v>215</v>
      </c>
      <c r="G78" s="64" t="s">
        <v>41</v>
      </c>
      <c r="H78" s="65" t="s">
        <v>87</v>
      </c>
      <c r="I78" s="66" t="s">
        <v>88</v>
      </c>
      <c r="J78" s="2">
        <v>1</v>
      </c>
      <c r="K78" s="2">
        <v>0</v>
      </c>
      <c r="L78" s="2">
        <v>1</v>
      </c>
      <c r="M78" s="7">
        <v>1</v>
      </c>
      <c r="N78" s="7">
        <v>1</v>
      </c>
      <c r="O78" s="7">
        <v>1</v>
      </c>
      <c r="P78" s="2">
        <v>1</v>
      </c>
      <c r="Q78" s="7">
        <v>1</v>
      </c>
      <c r="R78" s="3">
        <f t="shared" si="9"/>
        <v>7</v>
      </c>
      <c r="S78" s="19">
        <f t="shared" si="10"/>
        <v>17.5</v>
      </c>
      <c r="T78" s="18"/>
      <c r="U78" s="20">
        <v>15</v>
      </c>
      <c r="W78" s="5">
        <v>38</v>
      </c>
      <c r="X78" s="19">
        <f t="shared" si="13"/>
        <v>38</v>
      </c>
      <c r="Y78" s="6"/>
      <c r="Z78" s="21">
        <f t="shared" si="11"/>
        <v>70.5</v>
      </c>
      <c r="AA78" s="50" t="str">
        <f t="shared" si="12"/>
        <v>B</v>
      </c>
    </row>
    <row r="79" spans="1:28" x14ac:dyDescent="0.25">
      <c r="A79" s="60"/>
      <c r="B79" s="60"/>
      <c r="C79" s="57"/>
      <c r="D79" s="47" t="s">
        <v>216</v>
      </c>
      <c r="E79" s="47">
        <v>5553020404</v>
      </c>
      <c r="F79" s="79" t="s">
        <v>215</v>
      </c>
      <c r="G79" s="47" t="s">
        <v>41</v>
      </c>
      <c r="H79" s="48" t="s">
        <v>125</v>
      </c>
      <c r="I79" s="49" t="s">
        <v>126</v>
      </c>
      <c r="J79" s="2">
        <v>1</v>
      </c>
      <c r="K79" s="2">
        <v>1</v>
      </c>
      <c r="L79" s="2">
        <v>1</v>
      </c>
      <c r="M79" s="7">
        <v>0</v>
      </c>
      <c r="N79" s="7">
        <v>1</v>
      </c>
      <c r="O79" s="7">
        <v>1</v>
      </c>
      <c r="P79" s="2">
        <v>1</v>
      </c>
      <c r="Q79" s="7">
        <v>1</v>
      </c>
      <c r="R79" s="3">
        <f t="shared" si="9"/>
        <v>7</v>
      </c>
      <c r="S79" s="19">
        <f t="shared" si="10"/>
        <v>17.5</v>
      </c>
      <c r="T79" s="18"/>
      <c r="U79" s="20">
        <v>17.5</v>
      </c>
      <c r="W79" s="5">
        <v>38</v>
      </c>
      <c r="X79" s="19">
        <f t="shared" si="13"/>
        <v>38</v>
      </c>
      <c r="Y79" s="6"/>
      <c r="Z79" s="21">
        <f t="shared" si="11"/>
        <v>73</v>
      </c>
      <c r="AA79" s="50" t="str">
        <f t="shared" si="12"/>
        <v>B</v>
      </c>
    </row>
    <row r="80" spans="1:28" x14ac:dyDescent="0.25">
      <c r="D80" s="47" t="s">
        <v>216</v>
      </c>
      <c r="E80" s="64">
        <v>5553020230</v>
      </c>
      <c r="F80" s="47"/>
      <c r="G80" s="64" t="s">
        <v>41</v>
      </c>
      <c r="H80" s="65" t="s">
        <v>136</v>
      </c>
      <c r="I80" s="66" t="s">
        <v>137</v>
      </c>
      <c r="J80" s="2">
        <v>1</v>
      </c>
      <c r="K80" s="2">
        <v>0</v>
      </c>
      <c r="L80" s="2">
        <v>0</v>
      </c>
      <c r="M80" s="7">
        <v>1</v>
      </c>
      <c r="N80" s="7">
        <v>0</v>
      </c>
      <c r="O80" s="7">
        <v>0</v>
      </c>
      <c r="P80" s="2">
        <v>0</v>
      </c>
      <c r="Q80" s="7"/>
      <c r="R80" s="3">
        <f t="shared" si="9"/>
        <v>2</v>
      </c>
      <c r="S80" s="19">
        <f t="shared" si="10"/>
        <v>5</v>
      </c>
      <c r="T80" s="18"/>
      <c r="U80" s="20">
        <v>0</v>
      </c>
      <c r="W80" s="5"/>
      <c r="X80" s="19">
        <f t="shared" si="13"/>
        <v>0</v>
      </c>
      <c r="Y80" s="6"/>
      <c r="Z80" s="21">
        <f t="shared" si="11"/>
        <v>5</v>
      </c>
      <c r="AA80" s="50" t="s">
        <v>216</v>
      </c>
    </row>
    <row r="81" spans="4:27" x14ac:dyDescent="0.25">
      <c r="D81" s="47" t="s">
        <v>216</v>
      </c>
      <c r="E81" s="47">
        <v>5453510108</v>
      </c>
      <c r="F81" s="47"/>
      <c r="G81" s="47" t="s">
        <v>41</v>
      </c>
      <c r="H81" s="48" t="s">
        <v>190</v>
      </c>
      <c r="I81" s="49" t="s">
        <v>191</v>
      </c>
      <c r="J81" s="2">
        <v>0</v>
      </c>
      <c r="K81" s="2">
        <v>1</v>
      </c>
      <c r="L81" s="2">
        <v>0</v>
      </c>
      <c r="M81" s="7">
        <v>0</v>
      </c>
      <c r="N81" s="7">
        <v>0</v>
      </c>
      <c r="O81" s="7">
        <v>0</v>
      </c>
      <c r="P81" s="2">
        <v>0</v>
      </c>
      <c r="Q81" s="7"/>
      <c r="R81" s="3">
        <f t="shared" si="9"/>
        <v>1</v>
      </c>
      <c r="S81" s="19">
        <f t="shared" si="10"/>
        <v>2.5</v>
      </c>
      <c r="T81" s="18"/>
      <c r="U81" s="20"/>
      <c r="W81" s="5"/>
      <c r="X81" s="19">
        <f t="shared" si="13"/>
        <v>0</v>
      </c>
      <c r="Y81" s="6"/>
      <c r="Z81" s="21">
        <f t="shared" si="11"/>
        <v>2.5</v>
      </c>
      <c r="AA81" s="50" t="s">
        <v>216</v>
      </c>
    </row>
    <row r="82" spans="4:27" x14ac:dyDescent="0.25">
      <c r="D82" s="47">
        <v>11</v>
      </c>
      <c r="E82" s="47">
        <v>5353020414</v>
      </c>
      <c r="F82" s="73" t="s">
        <v>211</v>
      </c>
      <c r="G82" s="47" t="s">
        <v>40</v>
      </c>
      <c r="H82" s="48" t="s">
        <v>180</v>
      </c>
      <c r="I82" s="49" t="s">
        <v>181</v>
      </c>
      <c r="J82" s="2">
        <v>1</v>
      </c>
      <c r="K82" s="2">
        <v>0</v>
      </c>
      <c r="L82" s="2">
        <v>0</v>
      </c>
      <c r="M82" s="7">
        <v>0</v>
      </c>
      <c r="N82" s="7">
        <v>0</v>
      </c>
      <c r="O82" s="7">
        <v>0</v>
      </c>
      <c r="P82" s="2">
        <v>1</v>
      </c>
      <c r="Q82" s="7">
        <v>0</v>
      </c>
      <c r="R82" s="3">
        <f>SUM(J82:Q82)</f>
        <v>2</v>
      </c>
      <c r="S82" s="19">
        <f>R82/8*20</f>
        <v>5</v>
      </c>
      <c r="T82" s="18"/>
      <c r="U82" s="20">
        <v>21</v>
      </c>
      <c r="W82" s="5">
        <v>0</v>
      </c>
      <c r="X82" s="19">
        <f>W82</f>
        <v>0</v>
      </c>
      <c r="Y82" s="6"/>
      <c r="Z82" s="21">
        <f>S82+U82+X82</f>
        <v>26</v>
      </c>
      <c r="AA82" s="50" t="s">
        <v>216</v>
      </c>
    </row>
    <row r="83" spans="4:27" x14ac:dyDescent="0.25">
      <c r="D83" s="85" t="s">
        <v>47</v>
      </c>
      <c r="E83" s="85"/>
      <c r="F83" s="86"/>
      <c r="G83" s="86"/>
      <c r="H83" s="86"/>
    </row>
    <row r="84" spans="4:27" x14ac:dyDescent="0.25">
      <c r="G84" s="4"/>
    </row>
    <row r="85" spans="4:27" x14ac:dyDescent="0.25">
      <c r="G85" s="4"/>
    </row>
    <row r="86" spans="4:27" x14ac:dyDescent="0.25">
      <c r="G86" s="4"/>
    </row>
    <row r="87" spans="4:27" x14ac:dyDescent="0.25">
      <c r="G87" s="4"/>
    </row>
  </sheetData>
  <sortState ref="A5:AB82">
    <sortCondition ref="F5:F82"/>
  </sortState>
  <mergeCells count="3">
    <mergeCell ref="W2:X2"/>
    <mergeCell ref="Z2:AA2"/>
    <mergeCell ref="D83:H83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A7"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9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87" t="s">
        <v>25</v>
      </c>
      <c r="O14" s="88"/>
    </row>
    <row r="15" spans="2:15" x14ac:dyDescent="0.25">
      <c r="B15" s="1"/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12"/>
      <c r="O15" s="13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2" t="s">
        <v>24</v>
      </c>
      <c r="O16" s="13">
        <f>COUNTIF(Scores!AA5:AA81,"A")</f>
        <v>24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2" t="s">
        <v>23</v>
      </c>
      <c r="O17" s="13">
        <f>COUNTIF(Scores!AA5:AA81,"B+")</f>
        <v>8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2" t="s">
        <v>18</v>
      </c>
      <c r="O18" s="13">
        <f>COUNTIF(Scores!AA5:AA81,"B")</f>
        <v>17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2" t="s">
        <v>19</v>
      </c>
      <c r="O19" s="13">
        <f>COUNTIF(Scores!AA5:AA81,"C+")</f>
        <v>6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2" t="s">
        <v>20</v>
      </c>
      <c r="O20" s="13">
        <f>COUNTIF(Scores!AA5:AA81,"C")</f>
        <v>7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2" t="s">
        <v>21</v>
      </c>
      <c r="O21" s="13">
        <f>COUNTIF(Scores!AA5:AA81,"D+")</f>
        <v>5</v>
      </c>
    </row>
    <row r="22" spans="2:15" x14ac:dyDescent="0.25"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12" t="s">
        <v>22</v>
      </c>
      <c r="O22" s="13">
        <f>COUNTIF(Scores!AA5:AA81,"FAIL")</f>
        <v>0</v>
      </c>
    </row>
    <row r="23" spans="2:15" ht="15.75" thickBo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26</v>
      </c>
      <c r="O23" s="15">
        <f>COUNTIF(Scores!AA5:AA81,"I")</f>
        <v>0</v>
      </c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90" t="s">
        <v>32</v>
      </c>
      <c r="C31" s="91"/>
      <c r="D31" s="92"/>
      <c r="E31" s="11">
        <f>AVERAGE(Scores!W5:W53)</f>
        <v>36.645833333333336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89" t="s">
        <v>38</v>
      </c>
      <c r="C32" s="89"/>
      <c r="D32" s="89"/>
      <c r="E32" s="16">
        <f>AVERAGE(Scores!Z5:Z53)</f>
        <v>73.428571428571431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17" t="s">
        <v>31</v>
      </c>
      <c r="C33" s="17"/>
      <c r="D33" s="17"/>
      <c r="E33" s="17"/>
      <c r="F33" s="17"/>
      <c r="G33" s="17"/>
      <c r="H33" s="17"/>
      <c r="I33" s="1"/>
      <c r="J33" s="1"/>
      <c r="K33" s="1"/>
      <c r="L33" s="1"/>
      <c r="M33" s="1"/>
      <c r="N33" s="1"/>
      <c r="O33" s="1"/>
    </row>
    <row r="34" spans="2:15" x14ac:dyDescent="0.25">
      <c r="B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</cp:lastModifiedBy>
  <dcterms:created xsi:type="dcterms:W3CDTF">2009-12-15T00:51:19Z</dcterms:created>
  <dcterms:modified xsi:type="dcterms:W3CDTF">2013-07-26T13:08:42Z</dcterms:modified>
</cp:coreProperties>
</file>