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2120" windowHeight="9120"/>
  </bookViews>
  <sheets>
    <sheet name="Scores" sheetId="1" r:id="rId1"/>
    <sheet name="Results summary" sheetId="2" r:id="rId2"/>
  </sheets>
  <calcPr calcId="145621"/>
</workbook>
</file>

<file path=xl/calcChain.xml><?xml version="1.0" encoding="utf-8"?>
<calcChain xmlns="http://schemas.openxmlformats.org/spreadsheetml/2006/main">
  <c r="Q27" i="1" l="1"/>
  <c r="Z27" i="1"/>
  <c r="AB27" i="1"/>
  <c r="AC27" i="1" s="1"/>
  <c r="E31" i="2"/>
  <c r="Q12" i="1"/>
  <c r="Z12" i="1"/>
  <c r="AB12" i="1" s="1"/>
  <c r="Q19" i="1"/>
  <c r="Z19" i="1"/>
  <c r="AB19" i="1" s="1"/>
  <c r="Q11" i="1"/>
  <c r="Z11" i="1"/>
  <c r="AB11" i="1" s="1"/>
  <c r="Z9" i="1"/>
  <c r="AB9" i="1" s="1"/>
  <c r="Z6" i="1"/>
  <c r="AB6" i="1" s="1"/>
  <c r="Z7" i="1"/>
  <c r="AB7" i="1" s="1"/>
  <c r="Z24" i="1"/>
  <c r="AB24" i="1" s="1"/>
  <c r="Z30" i="1"/>
  <c r="AB30" i="1" s="1"/>
  <c r="Z8" i="1"/>
  <c r="AB8" i="1" s="1"/>
  <c r="Z20" i="1"/>
  <c r="AB20" i="1" s="1"/>
  <c r="Z21" i="1"/>
  <c r="AB21" i="1" s="1"/>
  <c r="Z16" i="1"/>
  <c r="AB16" i="1" s="1"/>
  <c r="Z10" i="1"/>
  <c r="AB10" i="1" s="1"/>
  <c r="Z31" i="1"/>
  <c r="AB31" i="1" s="1"/>
  <c r="Z13" i="1"/>
  <c r="AB13" i="1" s="1"/>
  <c r="Z14" i="1"/>
  <c r="AB14" i="1" s="1"/>
  <c r="Z15" i="1"/>
  <c r="AB15" i="1" s="1"/>
  <c r="Z18" i="1"/>
  <c r="AB18" i="1" s="1"/>
  <c r="Z17" i="1"/>
  <c r="AB17" i="1" s="1"/>
  <c r="Z32" i="1"/>
  <c r="AB32" i="1" s="1"/>
  <c r="Z33" i="1"/>
  <c r="AB33" i="1" s="1"/>
  <c r="Z22" i="1"/>
  <c r="AB22" i="1" s="1"/>
  <c r="Z25" i="1"/>
  <c r="AB25" i="1" s="1"/>
  <c r="Z23" i="1"/>
  <c r="AB23" i="1" s="1"/>
  <c r="Z26" i="1"/>
  <c r="AB26" i="1" s="1"/>
  <c r="Z28" i="1"/>
  <c r="AB28" i="1" s="1"/>
  <c r="Z29" i="1"/>
  <c r="AB29" i="1" s="1"/>
  <c r="Z5" i="1"/>
  <c r="AB5" i="1" s="1"/>
  <c r="Q5" i="1"/>
  <c r="Q31" i="1"/>
  <c r="Q9" i="1"/>
  <c r="Q28" i="1"/>
  <c r="Q13" i="1"/>
  <c r="Q22" i="1"/>
  <c r="Q20" i="1"/>
  <c r="Q21" i="1"/>
  <c r="Q18" i="1"/>
  <c r="Q24" i="1"/>
  <c r="Q6" i="1"/>
  <c r="Q25" i="1"/>
  <c r="Q14" i="1"/>
  <c r="Q7" i="1"/>
  <c r="Q15" i="1"/>
  <c r="Q29" i="1"/>
  <c r="Q26" i="1"/>
  <c r="Q30" i="1"/>
  <c r="Q17" i="1"/>
  <c r="Q10" i="1"/>
  <c r="Q32" i="1"/>
  <c r="Q8" i="1"/>
  <c r="Q33" i="1"/>
  <c r="AC33" i="1" l="1"/>
  <c r="AC10" i="1"/>
  <c r="AC15" i="1"/>
  <c r="AC6" i="1"/>
  <c r="AC21" i="1"/>
  <c r="AC9" i="1"/>
  <c r="AC30" i="1"/>
  <c r="AC23" i="1"/>
  <c r="AC17" i="1"/>
  <c r="AC14" i="1"/>
  <c r="AC22" i="1"/>
  <c r="AC8" i="1"/>
  <c r="AC26" i="1"/>
  <c r="AC24" i="1"/>
  <c r="AC19" i="1"/>
  <c r="AC32" i="1"/>
  <c r="AC29" i="1"/>
  <c r="AC18" i="1"/>
  <c r="AC28" i="1"/>
  <c r="AC31" i="1"/>
  <c r="AC12" i="1"/>
  <c r="AC13" i="1"/>
  <c r="AC11" i="1"/>
  <c r="AC20" i="1"/>
  <c r="AC7" i="1"/>
  <c r="AC25" i="1"/>
  <c r="AC16" i="1"/>
  <c r="AC5" i="1" l="1"/>
  <c r="E32" i="2"/>
  <c r="O23" i="2" l="1"/>
  <c r="O17" i="2"/>
  <c r="O19" i="2"/>
  <c r="O18" i="2"/>
  <c r="O22" i="2"/>
  <c r="O21" i="2"/>
  <c r="O16" i="2"/>
  <c r="O20" i="2"/>
</calcChain>
</file>

<file path=xl/sharedStrings.xml><?xml version="1.0" encoding="utf-8"?>
<sst xmlns="http://schemas.openxmlformats.org/spreadsheetml/2006/main" count="166" uniqueCount="111">
  <si>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</si>
  <si>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</si>
  <si>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</si>
  <si>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</si>
  <si>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</si>
  <si>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</si>
  <si>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</si>
  <si>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</si>
  <si>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</si>
  <si>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</si>
  <si>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</si>
  <si>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</si>
  <si>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</si>
  <si>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</si>
  <si>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</si>
  <si>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</si>
  <si>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</si>
  <si>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/5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</si>
  <si>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</si>
  <si>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</si>
  <si>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</si>
  <si>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</si>
  <si>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</si>
  <si>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</si>
  <si>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</si>
  <si>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</si>
  <si>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</si>
  <si>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</si>
  <si>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</si>
  <si>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Quiz</t>
  </si>
  <si>
    <t>L7</t>
  </si>
  <si>
    <t>L8</t>
  </si>
  <si>
    <t>MR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</si>
  <si>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</si>
  <si>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</si>
  <si>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</si>
  <si>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</si>
  <si>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score on the exam (mean)   (out of 50)</t>
  </si>
  <si>
    <t>Average course score overall             (out of 100)</t>
  </si>
  <si>
    <t>L9</t>
  </si>
  <si>
    <t>/25</t>
  </si>
  <si>
    <t>Project</t>
  </si>
  <si>
    <t>/9</t>
  </si>
  <si>
    <t>JOHN</t>
  </si>
  <si>
    <t>MURPHY</t>
  </si>
  <si>
    <t>SHAWN</t>
  </si>
  <si>
    <t>MEURETT</t>
  </si>
  <si>
    <t>KALON</t>
  </si>
  <si>
    <t>GERBER</t>
  </si>
  <si>
    <t>JASON</t>
  </si>
  <si>
    <t>ELKINS</t>
  </si>
  <si>
    <t>NATHAN</t>
  </si>
  <si>
    <t>THOMAS</t>
  </si>
  <si>
    <t>VICTOR</t>
  </si>
  <si>
    <t>DEVILLE-BLUMBERG</t>
  </si>
  <si>
    <t>DAMJAN</t>
  </si>
  <si>
    <t>NADOH</t>
  </si>
  <si>
    <t>WIEGAND</t>
  </si>
  <si>
    <t>MAECHTLEN</t>
  </si>
  <si>
    <t>MS</t>
  </si>
  <si>
    <t>AMONWAN</t>
  </si>
  <si>
    <t>RAMAYOTHIN</t>
  </si>
  <si>
    <t>CROWLEY</t>
  </si>
  <si>
    <t>GAIUS</t>
  </si>
  <si>
    <t>TAKU MBACHA</t>
  </si>
  <si>
    <t>NALINEE</t>
  </si>
  <si>
    <t>LOVISUTH</t>
  </si>
  <si>
    <t>DREW</t>
  </si>
  <si>
    <t>EAGLESHAM</t>
  </si>
  <si>
    <t>JACK</t>
  </si>
  <si>
    <t>SAYCE</t>
  </si>
  <si>
    <t>RUSS</t>
  </si>
  <si>
    <t xml:space="preserve">MICHAEL </t>
  </si>
  <si>
    <t>VAN LYDEGRAF</t>
  </si>
  <si>
    <t>CLIVE</t>
  </si>
  <si>
    <t>STOKES</t>
  </si>
  <si>
    <t>LEA</t>
  </si>
  <si>
    <t>STACEY</t>
  </si>
  <si>
    <t>TIMOTHY</t>
  </si>
  <si>
    <t>PARKER</t>
  </si>
  <si>
    <t>MRS</t>
  </si>
  <si>
    <t>SARAH</t>
  </si>
  <si>
    <t>PRATLEY</t>
  </si>
  <si>
    <t>SARAWUT</t>
  </si>
  <si>
    <t>THAMJUN</t>
  </si>
  <si>
    <t>FAMELA ANN</t>
  </si>
  <si>
    <t>PANIBAWAN</t>
  </si>
  <si>
    <t>CHOMCHANOK</t>
  </si>
  <si>
    <t>AKSORNNIT</t>
  </si>
  <si>
    <t>CHAIAMON</t>
  </si>
  <si>
    <t>CHANTARAPITAK</t>
  </si>
  <si>
    <t>MAYET</t>
  </si>
  <si>
    <t>YOUSUF</t>
  </si>
  <si>
    <t>THANAT</t>
  </si>
  <si>
    <t>SAWASDISOPAKUL</t>
  </si>
  <si>
    <t>Presentation</t>
  </si>
  <si>
    <t>/20</t>
  </si>
  <si>
    <t>/30</t>
  </si>
  <si>
    <t>Class work</t>
  </si>
  <si>
    <t>Folder  %</t>
  </si>
  <si>
    <t>/40</t>
  </si>
  <si>
    <t>ACHADEJ</t>
  </si>
  <si>
    <t>TUBTIMTED</t>
  </si>
  <si>
    <t>DANUCH</t>
  </si>
  <si>
    <t>CHERNTRAGUL</t>
  </si>
  <si>
    <t>Score</t>
  </si>
  <si>
    <t>SAMET</t>
  </si>
  <si>
    <t>AYDIN</t>
  </si>
  <si>
    <t>DOMINIC</t>
  </si>
  <si>
    <t>SCOTT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</si>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</sst>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0"/>
      <name val="akaDylan Plain"/>
      <family val="5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9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16" fontId="7" fillId="6" borderId="2" xfId="0" applyNumberFormat="1" applyFont="1" applyFill="1" applyBorder="1" applyAlignment="1" applyProtection="1">
      <alignment horizontal="center" wrapText="1"/>
      <protection locked="0"/>
    </xf>
    <xf numFmtId="0" fontId="3" fillId="5" borderId="3" xfId="0" applyNumberFormat="1" applyFont="1" applyFill="1" applyBorder="1" applyAlignment="1" applyProtection="1">
      <alignment horizontal="center" wrapText="1"/>
      <protection locked="0"/>
    </xf>
    <xf numFmtId="0" fontId="9" fillId="7" borderId="2" xfId="0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8" borderId="2" xfId="0" applyNumberFormat="1" applyFont="1" applyFill="1" applyBorder="1" applyAlignment="1" applyProtection="1">
      <alignment horizontal="center" wrapText="1"/>
    </xf>
    <xf numFmtId="164" fontId="3" fillId="7" borderId="2" xfId="0" applyNumberFormat="1" applyFont="1" applyFill="1" applyBorder="1" applyAlignment="1" applyProtection="1">
      <alignment horizontal="center" wrapText="1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8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9" fontId="0" fillId="0" borderId="0" xfId="0" applyNumberForma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4" fillId="9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164" fontId="4" fillId="9" borderId="2" xfId="0" applyNumberFormat="1" applyFont="1" applyFill="1" applyBorder="1" applyAlignment="1" applyProtection="1">
      <alignment horizontal="center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4" fontId="9" fillId="7" borderId="2" xfId="0" applyNumberFormat="1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>
      <alignment horizontal="center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0" fontId="0" fillId="11" borderId="2" xfId="0" applyFill="1" applyBorder="1" applyProtection="1">
      <protection locked="0"/>
    </xf>
    <xf numFmtId="0" fontId="17" fillId="7" borderId="2" xfId="0" applyFont="1" applyFill="1" applyBorder="1" applyAlignment="1" applyProtection="1">
      <alignment horizontal="center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Protection="1">
      <protection locked="0"/>
    </xf>
    <xf numFmtId="0" fontId="1" fillId="12" borderId="2" xfId="0" applyFont="1" applyFill="1" applyBorder="1" applyAlignment="1" applyProtection="1">
      <alignment horizontal="left"/>
      <protection locked="0"/>
    </xf>
    <xf numFmtId="0" fontId="2" fillId="2" borderId="2" xfId="1" applyBorder="1" applyAlignment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3" fillId="13" borderId="2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14" borderId="2" xfId="0" applyFont="1" applyFill="1" applyBorder="1" applyAlignment="1" applyProtection="1">
      <alignment horizontal="center"/>
      <protection locked="0"/>
    </xf>
    <xf numFmtId="0" fontId="1" fillId="14" borderId="2" xfId="0" applyFont="1" applyFill="1" applyBorder="1" applyProtection="1">
      <protection locked="0"/>
    </xf>
    <xf numFmtId="0" fontId="1" fillId="14" borderId="2" xfId="0" applyFont="1" applyFill="1" applyBorder="1" applyAlignment="1" applyProtection="1">
      <alignment horizontal="left"/>
      <protection locked="0"/>
    </xf>
    <xf numFmtId="0" fontId="18" fillId="12" borderId="2" xfId="0" applyFont="1" applyFill="1" applyBorder="1" applyAlignment="1" applyProtection="1">
      <alignment horizontal="center"/>
      <protection locked="0"/>
    </xf>
    <xf numFmtId="0" fontId="18" fillId="12" borderId="2" xfId="0" applyFont="1" applyFill="1" applyBorder="1" applyProtection="1">
      <protection locked="0"/>
    </xf>
    <xf numFmtId="0" fontId="18" fillId="1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10" borderId="1" xfId="0" applyFont="1" applyFill="1" applyBorder="1" applyAlignment="1" applyProtection="1">
      <protection locked="0"/>
    </xf>
    <xf numFmtId="0" fontId="0" fillId="0" borderId="5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7.6758833717213856E-2"/>
                  <c:y val="6.411080542643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7593388367248984E-2"/>
                  <c:y val="-0.15684338529187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4681249648333717E-3"/>
                  <c:y val="-2.9769612131816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'Results summary'!$N$16:$N$22</c:f>
              <c:strCache>
                <c:ptCount val="7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F</c:v>
                </c:pt>
              </c:strCache>
            </c:strRef>
          </c:cat>
          <c:val>
            <c:numRef>
              <c:f>'Results summary'!$O$16:$O$22</c:f>
              <c:numCache>
                <c:formatCode>General</c:formatCode>
                <c:ptCount val="7"/>
                <c:pt idx="0">
                  <c:v>21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9936361158"/>
          <c:y val="9.2500000000000027E-2"/>
          <c:w val="6.0975658864559676E-2"/>
          <c:h val="0.8200010094892006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35</xdr:row>
      <xdr:rowOff>95250</xdr:rowOff>
    </xdr:from>
    <xdr:to>
      <xdr:col>5</xdr:col>
      <xdr:colOff>9525</xdr:colOff>
      <xdr:row>38</xdr:row>
      <xdr:rowOff>180975</xdr:rowOff>
    </xdr:to>
    <xdr:cxnSp macro="">
      <xdr:nvCxnSpPr>
        <xdr:cNvPr id="3" name="Straight Arrow Connector 2"/>
        <xdr:cNvCxnSpPr/>
      </xdr:nvCxnSpPr>
      <xdr:spPr>
        <a:xfrm>
          <a:off x="3543300" y="25098375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4</xdr:row>
      <xdr:rowOff>123825</xdr:rowOff>
    </xdr:from>
    <xdr:to>
      <xdr:col>10</xdr:col>
      <xdr:colOff>590549</xdr:colOff>
      <xdr:row>25</xdr:row>
      <xdr:rowOff>9525</xdr:rowOff>
    </xdr:to>
    <xdr:graphicFrame macro="">
      <xdr:nvGraphicFramePr>
        <xdr:cNvPr id="243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/>
            <a:t>Results summary</a:t>
          </a:r>
        </a:p>
        <a:p>
          <a:endParaRPr lang="en-GB"/>
        </a:p>
        <a:p>
          <a:r>
            <a:rPr lang="en-GB"/>
            <a:t>Many</a:t>
          </a:r>
          <a:r>
            <a:rPr lang="en-GB" baseline="0"/>
            <a:t> students got an A in this class due to the excellent project work that was submitted. Some of it is on display in the IIS office, 7th floor).</a:t>
          </a:r>
        </a:p>
        <a:p>
          <a:endParaRPr lang="en-GB" baseline="0"/>
        </a:p>
        <a:p>
          <a:r>
            <a:rPr lang="en-GB" baseline="0"/>
            <a:t>The group presentations were also of a very high standard, with students coming up with a lot of original work.</a:t>
          </a:r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EN291 (2012) Evening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35"/>
  <sheetViews>
    <sheetView tabSelected="1" topLeftCell="D1" zoomScale="110" zoomScaleNormal="110" workbookViewId="0">
      <pane xSplit="4" topLeftCell="H1" activePane="topRight" state="frozen"/>
      <selection activeCell="D43" sqref="D43"/>
      <selection pane="topRight" activeCell="AE8" sqref="AE8"/>
    </sheetView>
  </sheetViews>
  <sheetFormatPr defaultRowHeight="15"/>
  <cols>
    <col min="1" max="2" width="9.140625" style="1" customWidth="1"/>
    <col min="3" max="3" width="8.140625" style="38" bestFit="1" customWidth="1"/>
    <col min="4" max="4" width="7" style="3" bestFit="1" customWidth="1"/>
    <col min="5" max="5" width="5.42578125" style="3" bestFit="1" customWidth="1"/>
    <col min="6" max="6" width="14.5703125" style="1" bestFit="1" customWidth="1"/>
    <col min="7" max="7" width="19.85546875" style="1" bestFit="1" customWidth="1"/>
    <col min="8" max="16" width="3.85546875" style="1" customWidth="1"/>
    <col min="17" max="17" width="6" style="1" bestFit="1" customWidth="1"/>
    <col min="18" max="18" width="4.28515625" style="1" customWidth="1"/>
    <col min="19" max="19" width="3.140625" style="1" customWidth="1"/>
    <col min="20" max="21" width="10.7109375" style="3" customWidth="1"/>
    <col min="22" max="22" width="0.7109375" customWidth="1"/>
    <col min="23" max="23" width="14.7109375" bestFit="1" customWidth="1"/>
    <col min="24" max="24" width="3" customWidth="1"/>
    <col min="25" max="26" width="9.7109375" style="1" customWidth="1"/>
    <col min="27" max="27" width="3.42578125" style="1" customWidth="1"/>
    <col min="28" max="28" width="11.42578125" style="1" bestFit="1" customWidth="1"/>
    <col min="29" max="29" width="7" style="1" bestFit="1" customWidth="1"/>
    <col min="30" max="30" width="3.140625" style="1" customWidth="1"/>
    <col min="31" max="31" width="7.85546875" style="1" bestFit="1" customWidth="1"/>
    <col min="32" max="32" width="18.28515625" style="1" customWidth="1"/>
    <col min="33" max="33" width="34" style="1" customWidth="1"/>
    <col min="34" max="34" width="17.5703125" style="1" customWidth="1"/>
    <col min="35" max="41" width="9.140625" style="1" customWidth="1"/>
    <col min="42" max="42" width="6.85546875" style="1" customWidth="1"/>
    <col min="43" max="16384" width="9.140625" style="1"/>
  </cols>
  <sheetData>
    <row r="2" spans="1:30" ht="18.75">
      <c r="A2" s="28" t="s">
        <v>0</v>
      </c>
      <c r="B2" s="28"/>
      <c r="C2" s="40" t="s">
        <v>1</v>
      </c>
      <c r="D2" s="29" t="s">
        <v>2</v>
      </c>
      <c r="E2" s="29" t="s">
        <v>3</v>
      </c>
      <c r="F2" s="29" t="s">
        <v>4</v>
      </c>
      <c r="G2" s="30" t="s">
        <v>5</v>
      </c>
      <c r="H2" s="55" t="s">
        <v>6</v>
      </c>
      <c r="I2" s="22"/>
      <c r="J2" s="22"/>
      <c r="K2" s="22"/>
      <c r="L2" s="22"/>
      <c r="M2" s="22"/>
      <c r="N2" s="22"/>
      <c r="O2" s="22"/>
      <c r="P2" s="22"/>
      <c r="Q2" s="22"/>
      <c r="R2" s="23"/>
      <c r="T2" s="72" t="s">
        <v>98</v>
      </c>
      <c r="U2" s="67"/>
      <c r="W2" s="54" t="s">
        <v>41</v>
      </c>
      <c r="Y2" s="66" t="s">
        <v>7</v>
      </c>
      <c r="Z2" s="67"/>
      <c r="AA2" s="5"/>
      <c r="AB2" s="68" t="s">
        <v>8</v>
      </c>
      <c r="AC2" s="69"/>
    </row>
    <row r="3" spans="1:30" ht="23.25">
      <c r="A3" s="31"/>
      <c r="B3" s="31"/>
      <c r="C3" s="32"/>
      <c r="D3" s="32"/>
      <c r="E3" s="32"/>
      <c r="F3" s="33"/>
      <c r="G3" s="34"/>
      <c r="H3" s="2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30</v>
      </c>
      <c r="O3" s="6" t="s">
        <v>31</v>
      </c>
      <c r="P3" s="6" t="s">
        <v>39</v>
      </c>
      <c r="Q3" s="7" t="s">
        <v>33</v>
      </c>
      <c r="R3" s="46" t="s">
        <v>34</v>
      </c>
      <c r="S3" s="8"/>
      <c r="T3" s="47" t="s">
        <v>29</v>
      </c>
      <c r="U3" s="47" t="s">
        <v>95</v>
      </c>
      <c r="W3" s="47" t="s">
        <v>99</v>
      </c>
      <c r="Y3" s="4" t="s">
        <v>105</v>
      </c>
      <c r="Z3" s="9" t="s">
        <v>15</v>
      </c>
      <c r="AA3" s="10"/>
      <c r="AB3" s="11" t="s">
        <v>8</v>
      </c>
      <c r="AC3" s="4" t="s">
        <v>16</v>
      </c>
    </row>
    <row r="4" spans="1:30">
      <c r="C4" s="3"/>
      <c r="Q4" s="3" t="s">
        <v>42</v>
      </c>
      <c r="R4" s="3" t="s">
        <v>17</v>
      </c>
      <c r="T4" s="3" t="s">
        <v>18</v>
      </c>
      <c r="U4" s="3" t="s">
        <v>96</v>
      </c>
      <c r="W4" s="26" t="s">
        <v>97</v>
      </c>
      <c r="Y4" s="3" t="s">
        <v>40</v>
      </c>
      <c r="Z4" s="3" t="s">
        <v>100</v>
      </c>
      <c r="AB4" s="3" t="s">
        <v>19</v>
      </c>
    </row>
    <row r="5" spans="1:30" ht="15.75" customHeight="1">
      <c r="A5" s="12"/>
      <c r="B5" s="12"/>
      <c r="C5" s="39"/>
      <c r="D5" s="51">
        <v>1</v>
      </c>
      <c r="E5" s="51" t="s">
        <v>32</v>
      </c>
      <c r="F5" s="52" t="s">
        <v>43</v>
      </c>
      <c r="G5" s="53" t="s">
        <v>44</v>
      </c>
      <c r="H5" s="2">
        <v>1</v>
      </c>
      <c r="I5" s="2">
        <v>0</v>
      </c>
      <c r="J5" s="2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0">
        <v>1</v>
      </c>
      <c r="Q5" s="14">
        <f t="shared" ref="Q5:Q15" si="0">SUM(H5:P5)</f>
        <v>8</v>
      </c>
      <c r="R5" s="15" t="s">
        <v>110</v>
      </c>
      <c r="S5" s="16"/>
      <c r="T5" s="56">
        <v>10</v>
      </c>
      <c r="U5" s="56">
        <v>15</v>
      </c>
      <c r="W5" s="50">
        <v>30</v>
      </c>
      <c r="X5" s="17"/>
      <c r="Y5" s="18">
        <v>22</v>
      </c>
      <c r="Z5" s="15">
        <f t="shared" ref="Z5:Z33" si="1">Y5/25*40</f>
        <v>35.200000000000003</v>
      </c>
      <c r="AA5" s="19"/>
      <c r="AB5" s="35">
        <f>T5+U5+W5+Z5</f>
        <v>90.2</v>
      </c>
      <c r="AC5" s="25" t="str">
        <f t="shared" ref="AC5:AC33" si="2">IF(AB5&gt;=79.5,"A",IF(AB5&gt;=74.5,"B+",IF(AB5&gt;=69.5,"B",IF(AB5&gt;=64.5,"C+",IF(AB5&gt;=59.5,"C",IF(AB5&gt;=54.5,"D+",IF(AB5&gt;=44.5,"D",IF(AB5&lt;44.5,"FAIL"))))))))</f>
        <v>A</v>
      </c>
      <c r="AD5" s="21"/>
    </row>
    <row r="6" spans="1:30" ht="15.75" customHeight="1">
      <c r="A6" s="12"/>
      <c r="B6" s="12"/>
      <c r="C6" s="39"/>
      <c r="D6" s="51">
        <v>1</v>
      </c>
      <c r="E6" s="51" t="s">
        <v>59</v>
      </c>
      <c r="F6" s="52" t="s">
        <v>65</v>
      </c>
      <c r="G6" s="53" t="s">
        <v>66</v>
      </c>
      <c r="H6" s="2">
        <v>1</v>
      </c>
      <c r="I6" s="2">
        <v>1</v>
      </c>
      <c r="J6" s="2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14">
        <f t="shared" si="0"/>
        <v>9</v>
      </c>
      <c r="R6" s="15" t="s">
        <v>110</v>
      </c>
      <c r="S6" s="16"/>
      <c r="T6" s="56">
        <v>10</v>
      </c>
      <c r="U6" s="56">
        <v>15</v>
      </c>
      <c r="W6" s="50">
        <v>30</v>
      </c>
      <c r="X6" s="17"/>
      <c r="Y6" s="18">
        <v>24</v>
      </c>
      <c r="Z6" s="15">
        <f t="shared" si="1"/>
        <v>38.4</v>
      </c>
      <c r="AA6" s="19"/>
      <c r="AB6" s="35">
        <f t="shared" ref="AB6:AB33" si="3">T6+U6+W6+Z6</f>
        <v>93.4</v>
      </c>
      <c r="AC6" s="25" t="str">
        <f t="shared" si="2"/>
        <v>A</v>
      </c>
    </row>
    <row r="7" spans="1:30" ht="15.75" customHeight="1">
      <c r="A7" s="12"/>
      <c r="B7" s="12"/>
      <c r="C7" s="39"/>
      <c r="D7" s="51">
        <v>1</v>
      </c>
      <c r="E7" s="51" t="s">
        <v>32</v>
      </c>
      <c r="F7" s="52" t="s">
        <v>72</v>
      </c>
      <c r="G7" s="53" t="s">
        <v>73</v>
      </c>
      <c r="H7" s="2">
        <v>1</v>
      </c>
      <c r="I7" s="2">
        <v>0</v>
      </c>
      <c r="J7" s="2">
        <v>1</v>
      </c>
      <c r="K7" s="20">
        <v>1</v>
      </c>
      <c r="L7" s="20">
        <v>1</v>
      </c>
      <c r="M7" s="20">
        <v>1</v>
      </c>
      <c r="N7" s="20">
        <v>1</v>
      </c>
      <c r="O7" s="20">
        <v>1</v>
      </c>
      <c r="P7" s="20">
        <v>1</v>
      </c>
      <c r="Q7" s="14">
        <f t="shared" si="0"/>
        <v>8</v>
      </c>
      <c r="R7" s="15" t="s">
        <v>110</v>
      </c>
      <c r="S7" s="16"/>
      <c r="T7" s="56">
        <v>10</v>
      </c>
      <c r="U7" s="56">
        <v>15</v>
      </c>
      <c r="W7" s="50">
        <v>30</v>
      </c>
      <c r="X7" s="17"/>
      <c r="Y7" s="18">
        <v>23</v>
      </c>
      <c r="Z7" s="15">
        <f t="shared" si="1"/>
        <v>36.800000000000004</v>
      </c>
      <c r="AA7" s="19"/>
      <c r="AB7" s="35">
        <f t="shared" si="3"/>
        <v>91.800000000000011</v>
      </c>
      <c r="AC7" s="25" t="str">
        <f t="shared" si="2"/>
        <v>A</v>
      </c>
    </row>
    <row r="8" spans="1:30" ht="15.75" customHeight="1">
      <c r="A8" s="12"/>
      <c r="B8" s="12"/>
      <c r="C8" s="39"/>
      <c r="D8" s="51">
        <v>1</v>
      </c>
      <c r="E8" s="63" t="s">
        <v>32</v>
      </c>
      <c r="F8" s="64" t="s">
        <v>92</v>
      </c>
      <c r="G8" s="65" t="s">
        <v>91</v>
      </c>
      <c r="H8" s="2">
        <v>1</v>
      </c>
      <c r="I8" s="2">
        <v>0</v>
      </c>
      <c r="J8" s="2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14">
        <f t="shared" si="0"/>
        <v>8</v>
      </c>
      <c r="R8" s="15" t="s">
        <v>110</v>
      </c>
      <c r="S8" s="16"/>
      <c r="T8" s="56">
        <v>10</v>
      </c>
      <c r="U8" s="56">
        <v>15</v>
      </c>
      <c r="W8" s="50">
        <v>30</v>
      </c>
      <c r="X8" s="17"/>
      <c r="Y8" s="18">
        <v>19</v>
      </c>
      <c r="Z8" s="15">
        <f t="shared" si="1"/>
        <v>30.4</v>
      </c>
      <c r="AA8" s="19"/>
      <c r="AB8" s="35">
        <f t="shared" si="3"/>
        <v>85.4</v>
      </c>
      <c r="AC8" s="25" t="str">
        <f t="shared" si="2"/>
        <v>A</v>
      </c>
      <c r="AD8" s="21"/>
    </row>
    <row r="9" spans="1:30" ht="15.75" customHeight="1">
      <c r="A9" s="13"/>
      <c r="B9" s="13"/>
      <c r="C9" s="39"/>
      <c r="D9" s="60">
        <v>2</v>
      </c>
      <c r="E9" s="60" t="s">
        <v>32</v>
      </c>
      <c r="F9" s="61" t="s">
        <v>47</v>
      </c>
      <c r="G9" s="62" t="s">
        <v>48</v>
      </c>
      <c r="H9" s="2">
        <v>1</v>
      </c>
      <c r="I9" s="2">
        <v>1</v>
      </c>
      <c r="J9" s="2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14">
        <f t="shared" si="0"/>
        <v>9</v>
      </c>
      <c r="R9" s="15" t="s">
        <v>110</v>
      </c>
      <c r="S9" s="16"/>
      <c r="T9" s="56">
        <v>9.5</v>
      </c>
      <c r="U9" s="56">
        <v>18.5</v>
      </c>
      <c r="W9" s="50">
        <v>30</v>
      </c>
      <c r="X9" s="17"/>
      <c r="Y9" s="18">
        <v>22</v>
      </c>
      <c r="Z9" s="15">
        <f t="shared" si="1"/>
        <v>35.200000000000003</v>
      </c>
      <c r="AA9" s="19"/>
      <c r="AB9" s="35">
        <f t="shared" si="3"/>
        <v>93.2</v>
      </c>
      <c r="AC9" s="25" t="str">
        <f t="shared" si="2"/>
        <v>A</v>
      </c>
      <c r="AD9" s="21"/>
    </row>
    <row r="10" spans="1:30" ht="15.75" customHeight="1">
      <c r="A10" s="13"/>
      <c r="B10" s="13"/>
      <c r="C10" s="39"/>
      <c r="D10" s="60">
        <v>2</v>
      </c>
      <c r="E10" s="60" t="s">
        <v>59</v>
      </c>
      <c r="F10" s="61" t="s">
        <v>87</v>
      </c>
      <c r="G10" s="62" t="s">
        <v>88</v>
      </c>
      <c r="H10" s="2">
        <v>1</v>
      </c>
      <c r="I10" s="2">
        <v>1</v>
      </c>
      <c r="J10" s="2">
        <v>1</v>
      </c>
      <c r="K10" s="20">
        <v>1</v>
      </c>
      <c r="L10" s="20">
        <v>1</v>
      </c>
      <c r="M10" s="20">
        <v>1</v>
      </c>
      <c r="N10" s="20">
        <v>1</v>
      </c>
      <c r="O10" s="20">
        <v>1</v>
      </c>
      <c r="P10" s="20">
        <v>1</v>
      </c>
      <c r="Q10" s="14">
        <f t="shared" si="0"/>
        <v>9</v>
      </c>
      <c r="R10" s="15" t="s">
        <v>110</v>
      </c>
      <c r="S10" s="16"/>
      <c r="T10" s="56">
        <v>9.5</v>
      </c>
      <c r="U10" s="56">
        <v>18.5</v>
      </c>
      <c r="W10" s="50">
        <v>30</v>
      </c>
      <c r="X10" s="17"/>
      <c r="Y10" s="18">
        <v>17</v>
      </c>
      <c r="Z10" s="15">
        <f t="shared" si="1"/>
        <v>27.200000000000003</v>
      </c>
      <c r="AA10" s="19"/>
      <c r="AB10" s="35">
        <f t="shared" si="3"/>
        <v>85.2</v>
      </c>
      <c r="AC10" s="25" t="str">
        <f t="shared" si="2"/>
        <v>A</v>
      </c>
    </row>
    <row r="11" spans="1:30" ht="17.25" customHeight="1">
      <c r="A11" s="12"/>
      <c r="B11" s="12"/>
      <c r="C11" s="39"/>
      <c r="D11" s="60">
        <v>2</v>
      </c>
      <c r="E11" s="60" t="s">
        <v>32</v>
      </c>
      <c r="F11" s="61" t="s">
        <v>101</v>
      </c>
      <c r="G11" s="62" t="s">
        <v>102</v>
      </c>
      <c r="H11" s="2">
        <v>1</v>
      </c>
      <c r="I11" s="2">
        <v>1</v>
      </c>
      <c r="J11" s="2">
        <v>1</v>
      </c>
      <c r="K11" s="20">
        <v>1</v>
      </c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14">
        <f t="shared" si="0"/>
        <v>9</v>
      </c>
      <c r="R11" s="15" t="s">
        <v>110</v>
      </c>
      <c r="S11" s="16"/>
      <c r="T11" s="56">
        <v>9.5</v>
      </c>
      <c r="U11" s="56">
        <v>18.5</v>
      </c>
      <c r="W11" s="50">
        <v>30</v>
      </c>
      <c r="X11" s="17"/>
      <c r="Y11" s="18">
        <v>16</v>
      </c>
      <c r="Z11" s="15">
        <f t="shared" si="1"/>
        <v>25.6</v>
      </c>
      <c r="AA11" s="19"/>
      <c r="AB11" s="35">
        <f t="shared" si="3"/>
        <v>83.6</v>
      </c>
      <c r="AC11" s="25" t="str">
        <f t="shared" si="2"/>
        <v>A</v>
      </c>
    </row>
    <row r="12" spans="1:30" ht="17.25" customHeight="1">
      <c r="A12" s="12"/>
      <c r="B12" s="12"/>
      <c r="C12" s="39"/>
      <c r="D12" s="60">
        <v>2</v>
      </c>
      <c r="E12" s="60" t="s">
        <v>59</v>
      </c>
      <c r="F12" s="61" t="s">
        <v>103</v>
      </c>
      <c r="G12" s="62" t="s">
        <v>104</v>
      </c>
      <c r="H12" s="2">
        <v>1</v>
      </c>
      <c r="I12" s="2">
        <v>1</v>
      </c>
      <c r="J12" s="2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14">
        <f t="shared" si="0"/>
        <v>9</v>
      </c>
      <c r="R12" s="15" t="s">
        <v>110</v>
      </c>
      <c r="S12" s="16"/>
      <c r="T12" s="56">
        <v>9.5</v>
      </c>
      <c r="U12" s="56">
        <v>18.5</v>
      </c>
      <c r="W12" s="50">
        <v>30</v>
      </c>
      <c r="X12" s="17"/>
      <c r="Y12" s="18">
        <v>23</v>
      </c>
      <c r="Z12" s="15">
        <f t="shared" si="1"/>
        <v>36.800000000000004</v>
      </c>
      <c r="AA12" s="19"/>
      <c r="AB12" s="35">
        <f t="shared" si="3"/>
        <v>94.800000000000011</v>
      </c>
      <c r="AC12" s="25" t="str">
        <f t="shared" si="2"/>
        <v>A</v>
      </c>
    </row>
    <row r="13" spans="1:30" ht="17.25" customHeight="1">
      <c r="A13" s="13"/>
      <c r="B13" s="13"/>
      <c r="C13" s="39"/>
      <c r="D13" s="51">
        <v>3</v>
      </c>
      <c r="E13" s="51" t="s">
        <v>32</v>
      </c>
      <c r="F13" s="52" t="s">
        <v>51</v>
      </c>
      <c r="G13" s="53" t="s">
        <v>52</v>
      </c>
      <c r="H13" s="2">
        <v>1</v>
      </c>
      <c r="I13" s="2">
        <v>1</v>
      </c>
      <c r="J13" s="2">
        <v>1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14">
        <f t="shared" si="0"/>
        <v>9</v>
      </c>
      <c r="R13" s="15" t="s">
        <v>110</v>
      </c>
      <c r="S13" s="16"/>
      <c r="T13" s="56">
        <v>8</v>
      </c>
      <c r="U13" s="56">
        <v>8</v>
      </c>
      <c r="W13" s="50">
        <v>18</v>
      </c>
      <c r="X13" s="17"/>
      <c r="Y13" s="18">
        <v>22</v>
      </c>
      <c r="Z13" s="15">
        <f t="shared" si="1"/>
        <v>35.200000000000003</v>
      </c>
      <c r="AA13" s="19"/>
      <c r="AB13" s="35">
        <f t="shared" si="3"/>
        <v>69.2</v>
      </c>
      <c r="AC13" s="25" t="str">
        <f t="shared" si="2"/>
        <v>C+</v>
      </c>
    </row>
    <row r="14" spans="1:30" ht="15.75" customHeight="1">
      <c r="A14" s="13"/>
      <c r="B14" s="13"/>
      <c r="C14" s="39"/>
      <c r="D14" s="51">
        <v>3</v>
      </c>
      <c r="E14" s="51" t="s">
        <v>32</v>
      </c>
      <c r="F14" s="52" t="s">
        <v>69</v>
      </c>
      <c r="G14" s="53" t="s">
        <v>70</v>
      </c>
      <c r="H14" s="2">
        <v>0</v>
      </c>
      <c r="I14" s="2">
        <v>0</v>
      </c>
      <c r="J14" s="2">
        <v>1</v>
      </c>
      <c r="K14" s="20">
        <v>1</v>
      </c>
      <c r="L14" s="20">
        <v>0</v>
      </c>
      <c r="M14" s="20">
        <v>1</v>
      </c>
      <c r="N14" s="20">
        <v>1</v>
      </c>
      <c r="O14" s="20">
        <v>1</v>
      </c>
      <c r="P14" s="20">
        <v>1</v>
      </c>
      <c r="Q14" s="14">
        <f t="shared" si="0"/>
        <v>6</v>
      </c>
      <c r="R14" s="15" t="s">
        <v>110</v>
      </c>
      <c r="S14" s="16"/>
      <c r="T14" s="56">
        <v>8</v>
      </c>
      <c r="U14" s="56">
        <v>8</v>
      </c>
      <c r="W14" s="50">
        <v>18</v>
      </c>
      <c r="X14" s="17"/>
      <c r="Y14" s="18">
        <v>18</v>
      </c>
      <c r="Z14" s="15">
        <f t="shared" si="1"/>
        <v>28.799999999999997</v>
      </c>
      <c r="AA14" s="19"/>
      <c r="AB14" s="35">
        <f t="shared" si="3"/>
        <v>62.8</v>
      </c>
      <c r="AC14" s="25" t="str">
        <f t="shared" si="2"/>
        <v>C</v>
      </c>
    </row>
    <row r="15" spans="1:30" ht="15.75" customHeight="1">
      <c r="A15" s="12"/>
      <c r="B15" s="12"/>
      <c r="C15" s="39"/>
      <c r="D15" s="51">
        <v>3</v>
      </c>
      <c r="E15" s="51" t="s">
        <v>32</v>
      </c>
      <c r="F15" s="52" t="s">
        <v>74</v>
      </c>
      <c r="G15" s="53" t="s">
        <v>75</v>
      </c>
      <c r="H15" s="2">
        <v>1</v>
      </c>
      <c r="I15" s="2">
        <v>1</v>
      </c>
      <c r="J15" s="2">
        <v>1</v>
      </c>
      <c r="K15" s="20">
        <v>1</v>
      </c>
      <c r="L15" s="20">
        <v>0</v>
      </c>
      <c r="M15" s="20">
        <v>1</v>
      </c>
      <c r="N15" s="20">
        <v>1</v>
      </c>
      <c r="O15" s="20">
        <v>1</v>
      </c>
      <c r="P15" s="20">
        <v>1</v>
      </c>
      <c r="Q15" s="14">
        <f t="shared" si="0"/>
        <v>8</v>
      </c>
      <c r="R15" s="15" t="s">
        <v>110</v>
      </c>
      <c r="S15" s="16"/>
      <c r="T15" s="56">
        <v>8</v>
      </c>
      <c r="U15" s="56">
        <v>8</v>
      </c>
      <c r="W15" s="50">
        <v>18</v>
      </c>
      <c r="X15" s="17"/>
      <c r="Y15" s="18">
        <v>17</v>
      </c>
      <c r="Z15" s="15">
        <f t="shared" si="1"/>
        <v>27.200000000000003</v>
      </c>
      <c r="AA15" s="19"/>
      <c r="AB15" s="35">
        <f t="shared" si="3"/>
        <v>61.2</v>
      </c>
      <c r="AC15" s="25" t="str">
        <f t="shared" si="2"/>
        <v>C</v>
      </c>
    </row>
    <row r="16" spans="1:30" ht="15.75" customHeight="1">
      <c r="A16" s="12"/>
      <c r="B16" s="12"/>
      <c r="C16" s="39"/>
      <c r="D16" s="60">
        <v>4</v>
      </c>
      <c r="E16" s="60" t="s">
        <v>32</v>
      </c>
      <c r="F16" s="61" t="s">
        <v>63</v>
      </c>
      <c r="G16" s="62" t="s">
        <v>64</v>
      </c>
      <c r="H16" s="2">
        <v>0</v>
      </c>
      <c r="I16" s="2">
        <v>0</v>
      </c>
      <c r="J16" s="2">
        <v>1</v>
      </c>
      <c r="K16" s="20">
        <v>0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14">
        <v>1</v>
      </c>
      <c r="R16" s="15" t="s">
        <v>110</v>
      </c>
      <c r="S16" s="16"/>
      <c r="T16" s="56">
        <v>9</v>
      </c>
      <c r="U16" s="56">
        <v>13</v>
      </c>
      <c r="W16" s="50">
        <v>30</v>
      </c>
      <c r="X16" s="17"/>
      <c r="Y16" s="18">
        <v>21</v>
      </c>
      <c r="Z16" s="15">
        <f t="shared" si="1"/>
        <v>33.6</v>
      </c>
      <c r="AA16" s="19"/>
      <c r="AB16" s="35">
        <f t="shared" si="3"/>
        <v>85.6</v>
      </c>
      <c r="AC16" s="25" t="str">
        <f t="shared" si="2"/>
        <v>A</v>
      </c>
    </row>
    <row r="17" spans="1:62" s="24" customFormat="1" ht="15.75" customHeight="1">
      <c r="A17" s="13"/>
      <c r="B17" s="13"/>
      <c r="C17" s="39"/>
      <c r="D17" s="60">
        <v>4</v>
      </c>
      <c r="E17" s="60" t="s">
        <v>59</v>
      </c>
      <c r="F17" s="61" t="s">
        <v>85</v>
      </c>
      <c r="G17" s="62" t="s">
        <v>86</v>
      </c>
      <c r="H17" s="2">
        <v>1</v>
      </c>
      <c r="I17" s="2">
        <v>1</v>
      </c>
      <c r="J17" s="2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14">
        <f t="shared" ref="Q17:Q22" si="4">SUM(H17:P17)</f>
        <v>9</v>
      </c>
      <c r="R17" s="15" t="s">
        <v>110</v>
      </c>
      <c r="S17" s="16"/>
      <c r="T17" s="56">
        <v>9</v>
      </c>
      <c r="U17" s="56">
        <v>13</v>
      </c>
      <c r="V17"/>
      <c r="W17" s="50">
        <v>30</v>
      </c>
      <c r="X17" s="17"/>
      <c r="Y17" s="18">
        <v>22</v>
      </c>
      <c r="Z17" s="15">
        <f t="shared" si="1"/>
        <v>35.200000000000003</v>
      </c>
      <c r="AA17" s="19"/>
      <c r="AB17" s="35">
        <f t="shared" si="3"/>
        <v>87.2</v>
      </c>
      <c r="AC17" s="25" t="str">
        <f t="shared" si="2"/>
        <v>A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.75" customHeight="1">
      <c r="A18" s="13"/>
      <c r="B18" s="13"/>
      <c r="C18" s="39"/>
      <c r="D18" s="60">
        <v>4</v>
      </c>
      <c r="E18" s="60" t="s">
        <v>59</v>
      </c>
      <c r="F18" s="61" t="s">
        <v>60</v>
      </c>
      <c r="G18" s="62" t="s">
        <v>61</v>
      </c>
      <c r="H18" s="2">
        <v>0</v>
      </c>
      <c r="I18" s="2">
        <v>0</v>
      </c>
      <c r="J18" s="2">
        <v>1</v>
      </c>
      <c r="K18" s="20">
        <v>1</v>
      </c>
      <c r="L18" s="20">
        <v>1</v>
      </c>
      <c r="M18" s="20">
        <v>0</v>
      </c>
      <c r="N18" s="20">
        <v>0</v>
      </c>
      <c r="O18" s="20">
        <v>0</v>
      </c>
      <c r="P18" s="20">
        <v>0</v>
      </c>
      <c r="Q18" s="14">
        <f t="shared" si="4"/>
        <v>3</v>
      </c>
      <c r="R18" s="15" t="s">
        <v>110</v>
      </c>
      <c r="S18" s="16"/>
      <c r="T18" s="56">
        <v>9</v>
      </c>
      <c r="U18" s="56">
        <v>13</v>
      </c>
      <c r="W18" s="50">
        <v>30</v>
      </c>
      <c r="X18" s="17"/>
      <c r="Y18" s="18">
        <v>20</v>
      </c>
      <c r="Z18" s="15">
        <f t="shared" si="1"/>
        <v>32</v>
      </c>
      <c r="AA18" s="19"/>
      <c r="AB18" s="35">
        <f t="shared" si="3"/>
        <v>84</v>
      </c>
      <c r="AC18" s="25" t="str">
        <f t="shared" si="2"/>
        <v>A</v>
      </c>
    </row>
    <row r="19" spans="1:62" ht="15.75" customHeight="1">
      <c r="A19" s="12"/>
      <c r="B19" s="12"/>
      <c r="C19" s="39"/>
      <c r="D19" s="60">
        <v>4</v>
      </c>
      <c r="E19" s="60" t="s">
        <v>32</v>
      </c>
      <c r="F19" s="61" t="s">
        <v>106</v>
      </c>
      <c r="G19" s="62" t="s">
        <v>107</v>
      </c>
      <c r="H19" s="2">
        <v>0</v>
      </c>
      <c r="I19" s="2">
        <v>0</v>
      </c>
      <c r="J19" s="2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0">
        <v>1</v>
      </c>
      <c r="Q19" s="14">
        <f t="shared" si="4"/>
        <v>7</v>
      </c>
      <c r="R19" s="15" t="s">
        <v>110</v>
      </c>
      <c r="S19" s="16"/>
      <c r="T19" s="56">
        <v>9</v>
      </c>
      <c r="U19" s="56">
        <v>13</v>
      </c>
      <c r="W19" s="50">
        <v>30</v>
      </c>
      <c r="X19" s="17"/>
      <c r="Y19" s="18">
        <v>15</v>
      </c>
      <c r="Z19" s="15">
        <f t="shared" si="1"/>
        <v>24</v>
      </c>
      <c r="AA19" s="19"/>
      <c r="AB19" s="35">
        <f t="shared" si="3"/>
        <v>76</v>
      </c>
      <c r="AC19" s="25" t="str">
        <f t="shared" si="2"/>
        <v>B+</v>
      </c>
    </row>
    <row r="20" spans="1:62" ht="15.75" customHeight="1">
      <c r="A20" s="13"/>
      <c r="B20" s="13"/>
      <c r="C20" s="39"/>
      <c r="D20" s="51">
        <v>5</v>
      </c>
      <c r="E20" s="51" t="s">
        <v>32</v>
      </c>
      <c r="F20" s="52" t="s">
        <v>55</v>
      </c>
      <c r="G20" s="53" t="s">
        <v>56</v>
      </c>
      <c r="H20" s="2">
        <v>1</v>
      </c>
      <c r="I20" s="2">
        <v>1</v>
      </c>
      <c r="J20" s="2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14">
        <f t="shared" si="4"/>
        <v>9</v>
      </c>
      <c r="R20" s="15" t="s">
        <v>110</v>
      </c>
      <c r="S20" s="16"/>
      <c r="T20" s="56">
        <v>10</v>
      </c>
      <c r="U20" s="56">
        <v>16.5</v>
      </c>
      <c r="W20" s="50">
        <v>30</v>
      </c>
      <c r="X20" s="17"/>
      <c r="Y20" s="18">
        <v>25</v>
      </c>
      <c r="Z20" s="15">
        <f t="shared" si="1"/>
        <v>40</v>
      </c>
      <c r="AA20" s="19"/>
      <c r="AB20" s="35">
        <f t="shared" si="3"/>
        <v>96.5</v>
      </c>
      <c r="AC20" s="25" t="str">
        <f t="shared" si="2"/>
        <v>A</v>
      </c>
    </row>
    <row r="21" spans="1:62" ht="15.75" customHeight="1">
      <c r="A21" s="12"/>
      <c r="B21" s="12"/>
      <c r="C21" s="39"/>
      <c r="D21" s="51">
        <v>5</v>
      </c>
      <c r="E21" s="51" t="s">
        <v>32</v>
      </c>
      <c r="F21" s="52" t="s">
        <v>57</v>
      </c>
      <c r="G21" s="53" t="s">
        <v>58</v>
      </c>
      <c r="H21" s="2">
        <v>1</v>
      </c>
      <c r="I21" s="2">
        <v>0</v>
      </c>
      <c r="J21" s="2">
        <v>1</v>
      </c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14">
        <f t="shared" si="4"/>
        <v>8</v>
      </c>
      <c r="R21" s="15" t="s">
        <v>110</v>
      </c>
      <c r="S21" s="16"/>
      <c r="T21" s="56">
        <v>10</v>
      </c>
      <c r="U21" s="56">
        <v>16.5</v>
      </c>
      <c r="W21" s="50">
        <v>30</v>
      </c>
      <c r="X21" s="17"/>
      <c r="Y21" s="18">
        <v>20</v>
      </c>
      <c r="Z21" s="15">
        <f t="shared" si="1"/>
        <v>32</v>
      </c>
      <c r="AA21" s="19"/>
      <c r="AB21" s="35">
        <f t="shared" si="3"/>
        <v>88.5</v>
      </c>
      <c r="AC21" s="25" t="str">
        <f t="shared" si="2"/>
        <v>A</v>
      </c>
    </row>
    <row r="22" spans="1:62" ht="16.5" customHeight="1">
      <c r="A22" s="12"/>
      <c r="B22" s="12"/>
      <c r="C22" s="39"/>
      <c r="D22" s="51">
        <v>5</v>
      </c>
      <c r="E22" s="51" t="s">
        <v>32</v>
      </c>
      <c r="F22" s="52" t="s">
        <v>53</v>
      </c>
      <c r="G22" s="53" t="s">
        <v>54</v>
      </c>
      <c r="H22" s="2">
        <v>1</v>
      </c>
      <c r="I22" s="2">
        <v>0</v>
      </c>
      <c r="J22" s="2">
        <v>1</v>
      </c>
      <c r="K22" s="20">
        <v>1</v>
      </c>
      <c r="L22" s="20">
        <v>0</v>
      </c>
      <c r="M22" s="20">
        <v>1</v>
      </c>
      <c r="N22" s="20">
        <v>1</v>
      </c>
      <c r="O22" s="20">
        <v>1</v>
      </c>
      <c r="P22" s="20">
        <v>1</v>
      </c>
      <c r="Q22" s="14">
        <f t="shared" si="4"/>
        <v>7</v>
      </c>
      <c r="R22" s="15" t="s">
        <v>110</v>
      </c>
      <c r="S22" s="16"/>
      <c r="T22" s="56">
        <v>10</v>
      </c>
      <c r="U22" s="56">
        <v>16.5</v>
      </c>
      <c r="W22" s="50">
        <v>30</v>
      </c>
      <c r="X22" s="17"/>
      <c r="Y22" s="18">
        <v>24</v>
      </c>
      <c r="Z22" s="15">
        <f t="shared" si="1"/>
        <v>38.4</v>
      </c>
      <c r="AA22" s="19"/>
      <c r="AB22" s="35">
        <f t="shared" si="3"/>
        <v>94.9</v>
      </c>
      <c r="AC22" s="25" t="str">
        <f t="shared" si="2"/>
        <v>A</v>
      </c>
    </row>
    <row r="23" spans="1:62">
      <c r="A23" s="13"/>
      <c r="B23" s="13"/>
      <c r="C23" s="39"/>
      <c r="D23" s="51">
        <v>5</v>
      </c>
      <c r="E23" s="51" t="s">
        <v>32</v>
      </c>
      <c r="F23" s="52" t="s">
        <v>78</v>
      </c>
      <c r="G23" s="53" t="s">
        <v>79</v>
      </c>
      <c r="H23" s="2">
        <v>1</v>
      </c>
      <c r="I23" s="2">
        <v>0</v>
      </c>
      <c r="J23" s="2">
        <v>1</v>
      </c>
      <c r="K23" s="20">
        <v>0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14">
        <v>1</v>
      </c>
      <c r="R23" s="15" t="s">
        <v>110</v>
      </c>
      <c r="S23" s="16"/>
      <c r="T23" s="56">
        <v>10</v>
      </c>
      <c r="U23" s="56">
        <v>16.5</v>
      </c>
      <c r="W23" s="50">
        <v>30</v>
      </c>
      <c r="X23" s="17"/>
      <c r="Y23" s="18">
        <v>21</v>
      </c>
      <c r="Z23" s="15">
        <f t="shared" si="1"/>
        <v>33.6</v>
      </c>
      <c r="AA23" s="19"/>
      <c r="AB23" s="35">
        <f t="shared" si="3"/>
        <v>90.1</v>
      </c>
      <c r="AC23" s="25" t="str">
        <f t="shared" si="2"/>
        <v>A</v>
      </c>
    </row>
    <row r="24" spans="1:62">
      <c r="A24" s="13"/>
      <c r="B24" s="13"/>
      <c r="C24" s="39"/>
      <c r="D24" s="60">
        <v>6</v>
      </c>
      <c r="E24" s="60" t="s">
        <v>32</v>
      </c>
      <c r="F24" s="61" t="s">
        <v>71</v>
      </c>
      <c r="G24" s="62" t="s">
        <v>62</v>
      </c>
      <c r="H24" s="2">
        <v>1</v>
      </c>
      <c r="I24" s="2">
        <v>1</v>
      </c>
      <c r="J24" s="2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14">
        <f t="shared" ref="Q24:Q33" si="5">SUM(H24:P24)</f>
        <v>9</v>
      </c>
      <c r="R24" s="15" t="s">
        <v>110</v>
      </c>
      <c r="S24" s="16"/>
      <c r="T24" s="56">
        <v>10</v>
      </c>
      <c r="U24" s="56">
        <v>20</v>
      </c>
      <c r="W24" s="50">
        <v>30</v>
      </c>
      <c r="X24" s="17"/>
      <c r="Y24" s="18">
        <v>25</v>
      </c>
      <c r="Z24" s="15">
        <f t="shared" si="1"/>
        <v>40</v>
      </c>
      <c r="AA24" s="19"/>
      <c r="AB24" s="35">
        <f t="shared" si="3"/>
        <v>100</v>
      </c>
      <c r="AC24" s="25" t="str">
        <f t="shared" si="2"/>
        <v>A</v>
      </c>
    </row>
    <row r="25" spans="1:62">
      <c r="A25" s="12"/>
      <c r="B25" s="12"/>
      <c r="C25" s="39"/>
      <c r="D25" s="60">
        <v>6</v>
      </c>
      <c r="E25" s="60" t="s">
        <v>32</v>
      </c>
      <c r="F25" s="61" t="s">
        <v>67</v>
      </c>
      <c r="G25" s="62" t="s">
        <v>68</v>
      </c>
      <c r="H25" s="2">
        <v>1</v>
      </c>
      <c r="I25" s="2">
        <v>1</v>
      </c>
      <c r="J25" s="2">
        <v>1</v>
      </c>
      <c r="K25" s="20">
        <v>0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14">
        <f t="shared" si="5"/>
        <v>8</v>
      </c>
      <c r="R25" s="15" t="s">
        <v>110</v>
      </c>
      <c r="S25" s="16"/>
      <c r="T25" s="56">
        <v>10</v>
      </c>
      <c r="U25" s="56">
        <v>20</v>
      </c>
      <c r="W25" s="50">
        <v>30</v>
      </c>
      <c r="X25" s="17"/>
      <c r="Y25" s="18">
        <v>24</v>
      </c>
      <c r="Z25" s="15">
        <f t="shared" si="1"/>
        <v>38.4</v>
      </c>
      <c r="AA25" s="19"/>
      <c r="AB25" s="35">
        <f t="shared" si="3"/>
        <v>98.4</v>
      </c>
      <c r="AC25" s="25" t="str">
        <f t="shared" si="2"/>
        <v>A</v>
      </c>
    </row>
    <row r="26" spans="1:62">
      <c r="A26" s="12"/>
      <c r="B26" s="12"/>
      <c r="C26" s="39"/>
      <c r="D26" s="60">
        <v>6</v>
      </c>
      <c r="E26" s="60" t="s">
        <v>80</v>
      </c>
      <c r="F26" s="61" t="s">
        <v>81</v>
      </c>
      <c r="G26" s="62" t="s">
        <v>82</v>
      </c>
      <c r="H26" s="2">
        <v>1</v>
      </c>
      <c r="I26" s="2">
        <v>0</v>
      </c>
      <c r="J26" s="2">
        <v>1</v>
      </c>
      <c r="K26" s="20">
        <v>0</v>
      </c>
      <c r="L26" s="20">
        <v>1</v>
      </c>
      <c r="M26" s="20">
        <v>1</v>
      </c>
      <c r="N26" s="20">
        <v>1</v>
      </c>
      <c r="O26" s="20">
        <v>1</v>
      </c>
      <c r="P26" s="20">
        <v>1</v>
      </c>
      <c r="Q26" s="14">
        <f t="shared" si="5"/>
        <v>7</v>
      </c>
      <c r="R26" s="15" t="s">
        <v>110</v>
      </c>
      <c r="S26" s="16"/>
      <c r="T26" s="56">
        <v>10</v>
      </c>
      <c r="U26" s="56">
        <v>20</v>
      </c>
      <c r="W26" s="50">
        <v>30</v>
      </c>
      <c r="X26" s="17"/>
      <c r="Y26" s="18">
        <v>24</v>
      </c>
      <c r="Z26" s="15">
        <f t="shared" si="1"/>
        <v>38.4</v>
      </c>
      <c r="AA26" s="19"/>
      <c r="AB26" s="35">
        <f t="shared" si="3"/>
        <v>98.4</v>
      </c>
      <c r="AC26" s="25" t="str">
        <f t="shared" si="2"/>
        <v>A</v>
      </c>
    </row>
    <row r="27" spans="1:62">
      <c r="A27" s="12"/>
      <c r="B27" s="12"/>
      <c r="C27" s="39"/>
      <c r="D27" s="53">
        <v>7</v>
      </c>
      <c r="E27" s="51" t="s">
        <v>32</v>
      </c>
      <c r="F27" s="53" t="s">
        <v>108</v>
      </c>
      <c r="G27" s="53" t="s">
        <v>109</v>
      </c>
      <c r="H27" s="2">
        <v>1</v>
      </c>
      <c r="I27" s="2">
        <v>0</v>
      </c>
      <c r="J27" s="2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14">
        <f t="shared" si="5"/>
        <v>8</v>
      </c>
      <c r="R27" s="15" t="s">
        <v>110</v>
      </c>
      <c r="S27" s="16"/>
      <c r="T27" s="56">
        <v>10</v>
      </c>
      <c r="U27" s="56">
        <v>16</v>
      </c>
      <c r="W27" s="50">
        <v>26</v>
      </c>
      <c r="X27" s="17"/>
      <c r="Y27" s="18">
        <v>18</v>
      </c>
      <c r="Z27" s="15">
        <f t="shared" si="1"/>
        <v>28.799999999999997</v>
      </c>
      <c r="AA27" s="19"/>
      <c r="AB27" s="35">
        <f t="shared" si="3"/>
        <v>80.8</v>
      </c>
      <c r="AC27" s="25" t="str">
        <f t="shared" si="2"/>
        <v>A</v>
      </c>
    </row>
    <row r="28" spans="1:62">
      <c r="A28" s="12"/>
      <c r="B28" s="12"/>
      <c r="C28" s="39"/>
      <c r="D28" s="51">
        <v>7</v>
      </c>
      <c r="E28" s="51" t="s">
        <v>32</v>
      </c>
      <c r="F28" s="52" t="s">
        <v>49</v>
      </c>
      <c r="G28" s="53" t="s">
        <v>50</v>
      </c>
      <c r="H28" s="2">
        <v>1</v>
      </c>
      <c r="I28" s="2">
        <v>0</v>
      </c>
      <c r="J28" s="2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14">
        <f t="shared" si="5"/>
        <v>8</v>
      </c>
      <c r="R28" s="15" t="s">
        <v>110</v>
      </c>
      <c r="S28" s="16"/>
      <c r="T28" s="56">
        <v>10</v>
      </c>
      <c r="U28" s="56">
        <v>16</v>
      </c>
      <c r="W28" s="50">
        <v>26</v>
      </c>
      <c r="X28" s="17"/>
      <c r="Y28" s="18">
        <v>21</v>
      </c>
      <c r="Z28" s="15">
        <f t="shared" si="1"/>
        <v>33.6</v>
      </c>
      <c r="AA28" s="19"/>
      <c r="AB28" s="35">
        <f t="shared" si="3"/>
        <v>85.6</v>
      </c>
      <c r="AC28" s="25" t="str">
        <f t="shared" si="2"/>
        <v>A</v>
      </c>
    </row>
    <row r="29" spans="1:62">
      <c r="A29" s="12"/>
      <c r="B29" s="12"/>
      <c r="C29" s="39"/>
      <c r="D29" s="51">
        <v>7</v>
      </c>
      <c r="E29" s="51" t="s">
        <v>32</v>
      </c>
      <c r="F29" s="52" t="s">
        <v>76</v>
      </c>
      <c r="G29" s="53" t="s">
        <v>77</v>
      </c>
      <c r="H29" s="2">
        <v>1</v>
      </c>
      <c r="I29" s="2">
        <v>0</v>
      </c>
      <c r="J29" s="2">
        <v>1</v>
      </c>
      <c r="K29" s="20">
        <v>1</v>
      </c>
      <c r="L29" s="20">
        <v>0</v>
      </c>
      <c r="M29" s="20">
        <v>1</v>
      </c>
      <c r="N29" s="20">
        <v>1</v>
      </c>
      <c r="O29" s="20">
        <v>1</v>
      </c>
      <c r="P29" s="20">
        <v>1</v>
      </c>
      <c r="Q29" s="14">
        <f t="shared" si="5"/>
        <v>7</v>
      </c>
      <c r="R29" s="15" t="s">
        <v>110</v>
      </c>
      <c r="S29" s="16"/>
      <c r="T29" s="56">
        <v>10</v>
      </c>
      <c r="U29" s="56">
        <v>16</v>
      </c>
      <c r="W29" s="50">
        <v>26</v>
      </c>
      <c r="X29" s="17"/>
      <c r="Y29" s="18">
        <v>22</v>
      </c>
      <c r="Z29" s="15">
        <f t="shared" si="1"/>
        <v>35.200000000000003</v>
      </c>
      <c r="AA29" s="19"/>
      <c r="AB29" s="35">
        <f t="shared" si="3"/>
        <v>87.2</v>
      </c>
      <c r="AC29" s="25" t="str">
        <f t="shared" si="2"/>
        <v>A</v>
      </c>
    </row>
    <row r="30" spans="1:62">
      <c r="A30" s="13"/>
      <c r="B30" s="13"/>
      <c r="C30" s="39"/>
      <c r="D30" s="60">
        <v>8</v>
      </c>
      <c r="E30" s="60" t="s">
        <v>32</v>
      </c>
      <c r="F30" s="61" t="s">
        <v>83</v>
      </c>
      <c r="G30" s="62" t="s">
        <v>84</v>
      </c>
      <c r="H30" s="2">
        <v>1</v>
      </c>
      <c r="I30" s="2">
        <v>0</v>
      </c>
      <c r="J30" s="2">
        <v>1</v>
      </c>
      <c r="K30" s="20">
        <v>1</v>
      </c>
      <c r="L30" s="20">
        <v>1</v>
      </c>
      <c r="M30" s="20">
        <v>0</v>
      </c>
      <c r="N30" s="20">
        <v>0</v>
      </c>
      <c r="O30" s="20">
        <v>0</v>
      </c>
      <c r="P30" s="20">
        <v>0</v>
      </c>
      <c r="Q30" s="14">
        <f t="shared" si="5"/>
        <v>4</v>
      </c>
      <c r="R30" s="15" t="s">
        <v>110</v>
      </c>
      <c r="S30" s="16"/>
      <c r="T30" s="56">
        <v>3.5</v>
      </c>
      <c r="U30" s="56">
        <v>16.5</v>
      </c>
      <c r="W30" s="50">
        <v>20</v>
      </c>
      <c r="X30" s="17"/>
      <c r="Y30" s="18">
        <v>14</v>
      </c>
      <c r="Z30" s="15">
        <f t="shared" si="1"/>
        <v>22.400000000000002</v>
      </c>
      <c r="AA30" s="19"/>
      <c r="AB30" s="35">
        <f t="shared" si="3"/>
        <v>62.400000000000006</v>
      </c>
      <c r="AC30" s="25" t="str">
        <f t="shared" si="2"/>
        <v>C</v>
      </c>
    </row>
    <row r="31" spans="1:62">
      <c r="A31" s="57"/>
      <c r="B31" s="57"/>
      <c r="C31" s="58"/>
      <c r="D31" s="60">
        <v>8</v>
      </c>
      <c r="E31" s="60" t="s">
        <v>32</v>
      </c>
      <c r="F31" s="61" t="s">
        <v>45</v>
      </c>
      <c r="G31" s="62" t="s">
        <v>46</v>
      </c>
      <c r="H31" s="2">
        <v>1</v>
      </c>
      <c r="I31" s="2">
        <v>1</v>
      </c>
      <c r="J31" s="2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4">
        <f t="shared" si="5"/>
        <v>2</v>
      </c>
      <c r="R31" s="15" t="s">
        <v>110</v>
      </c>
      <c r="S31" s="16"/>
      <c r="T31" s="56">
        <v>3.5</v>
      </c>
      <c r="U31" s="56">
        <v>16.5</v>
      </c>
      <c r="W31" s="50">
        <v>20</v>
      </c>
      <c r="X31" s="17"/>
      <c r="Y31" s="18">
        <v>16</v>
      </c>
      <c r="Z31" s="15">
        <f t="shared" si="1"/>
        <v>25.6</v>
      </c>
      <c r="AA31" s="19"/>
      <c r="AB31" s="35">
        <f t="shared" si="3"/>
        <v>65.599999999999994</v>
      </c>
      <c r="AC31" s="25" t="str">
        <f t="shared" si="2"/>
        <v>C+</v>
      </c>
    </row>
    <row r="32" spans="1:62">
      <c r="A32" s="59"/>
      <c r="B32" s="59"/>
      <c r="C32" s="58"/>
      <c r="D32" s="60">
        <v>8</v>
      </c>
      <c r="E32" s="60" t="s">
        <v>32</v>
      </c>
      <c r="F32" s="61" t="s">
        <v>89</v>
      </c>
      <c r="G32" s="62" t="s">
        <v>90</v>
      </c>
      <c r="H32" s="2">
        <v>1</v>
      </c>
      <c r="I32" s="2">
        <v>0</v>
      </c>
      <c r="J32" s="2">
        <v>1</v>
      </c>
      <c r="K32" s="20">
        <v>0</v>
      </c>
      <c r="L32" s="20">
        <v>1</v>
      </c>
      <c r="M32" s="20">
        <v>1</v>
      </c>
      <c r="N32" s="20">
        <v>1</v>
      </c>
      <c r="O32" s="20">
        <v>1</v>
      </c>
      <c r="P32" s="20">
        <v>1</v>
      </c>
      <c r="Q32" s="14">
        <f t="shared" si="5"/>
        <v>7</v>
      </c>
      <c r="R32" s="15" t="s">
        <v>110</v>
      </c>
      <c r="S32" s="16"/>
      <c r="T32" s="56">
        <v>3.5</v>
      </c>
      <c r="U32" s="56">
        <v>16.5</v>
      </c>
      <c r="W32" s="50">
        <v>20</v>
      </c>
      <c r="X32" s="17"/>
      <c r="Y32" s="18">
        <v>9</v>
      </c>
      <c r="Z32" s="15">
        <f t="shared" si="1"/>
        <v>14.399999999999999</v>
      </c>
      <c r="AA32" s="19"/>
      <c r="AB32" s="35">
        <f t="shared" si="3"/>
        <v>54.4</v>
      </c>
      <c r="AC32" s="25" t="str">
        <f t="shared" si="2"/>
        <v>D</v>
      </c>
    </row>
    <row r="33" spans="1:29">
      <c r="A33" s="59"/>
      <c r="B33" s="59"/>
      <c r="C33" s="58"/>
      <c r="D33" s="60">
        <v>8</v>
      </c>
      <c r="E33" s="60" t="s">
        <v>32</v>
      </c>
      <c r="F33" s="61" t="s">
        <v>93</v>
      </c>
      <c r="G33" s="62" t="s">
        <v>94</v>
      </c>
      <c r="H33" s="2">
        <v>0</v>
      </c>
      <c r="I33" s="2">
        <v>1</v>
      </c>
      <c r="J33" s="2">
        <v>1</v>
      </c>
      <c r="K33" s="2">
        <v>0</v>
      </c>
      <c r="L33" s="2">
        <v>0</v>
      </c>
      <c r="M33" s="20">
        <v>1</v>
      </c>
      <c r="N33" s="20">
        <v>1</v>
      </c>
      <c r="O33" s="20">
        <v>1</v>
      </c>
      <c r="P33" s="20">
        <v>1</v>
      </c>
      <c r="Q33" s="14">
        <f t="shared" si="5"/>
        <v>6</v>
      </c>
      <c r="R33" s="15" t="s">
        <v>110</v>
      </c>
      <c r="S33" s="16"/>
      <c r="T33" s="56">
        <v>3.5</v>
      </c>
      <c r="U33" s="56">
        <v>16.5</v>
      </c>
      <c r="W33" s="50">
        <v>20</v>
      </c>
      <c r="X33" s="17"/>
      <c r="Y33" s="18">
        <v>10</v>
      </c>
      <c r="Z33" s="15">
        <f t="shared" si="1"/>
        <v>16</v>
      </c>
      <c r="AA33" s="19"/>
      <c r="AB33" s="35">
        <f t="shared" si="3"/>
        <v>56</v>
      </c>
      <c r="AC33" s="25" t="str">
        <f t="shared" si="2"/>
        <v>D+</v>
      </c>
    </row>
    <row r="34" spans="1:29">
      <c r="D34" s="1"/>
      <c r="T34" s="1"/>
      <c r="U34" s="1"/>
      <c r="W34" s="1"/>
      <c r="X34" s="1"/>
    </row>
    <row r="35" spans="1:29">
      <c r="D35" s="70" t="s">
        <v>36</v>
      </c>
      <c r="E35" s="71"/>
      <c r="F35" s="71"/>
      <c r="G35" s="71"/>
    </row>
  </sheetData>
  <sortState ref="A5:BJ33">
    <sortCondition ref="D5:D33"/>
  </sortState>
  <mergeCells count="4">
    <mergeCell ref="Y2:Z2"/>
    <mergeCell ref="AB2:AC2"/>
    <mergeCell ref="D35:G35"/>
    <mergeCell ref="T2:U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A4" workbookViewId="0">
      <selection activeCell="J37" sqref="J37"/>
    </sheetView>
  </sheetViews>
  <sheetFormatPr defaultRowHeight="15"/>
  <cols>
    <col min="4" max="4" width="24.28515625" customWidth="1"/>
  </cols>
  <sheetData>
    <row r="4" spans="2: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>
      <c r="B14" s="36"/>
      <c r="C14" s="36"/>
      <c r="D14" s="1"/>
      <c r="E14" s="1"/>
      <c r="F14" s="1"/>
      <c r="G14" s="1"/>
      <c r="H14" s="1"/>
      <c r="I14" s="1"/>
      <c r="J14" s="1"/>
      <c r="K14" s="1"/>
      <c r="L14" s="1"/>
      <c r="M14" s="1"/>
      <c r="N14" s="73" t="s">
        <v>27</v>
      </c>
      <c r="O14" s="74"/>
    </row>
    <row r="15" spans="2:15"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42"/>
      <c r="O15" s="43"/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2" t="s">
        <v>26</v>
      </c>
      <c r="O16" s="43">
        <f>COUNTIF(Scores!AC5:AC33,"A")</f>
        <v>21</v>
      </c>
    </row>
    <row r="17" spans="2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2" t="s">
        <v>25</v>
      </c>
      <c r="O17" s="43">
        <f>COUNTIF(Scores!AC5:AC33,"B+")</f>
        <v>1</v>
      </c>
    </row>
    <row r="18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2" t="s">
        <v>20</v>
      </c>
      <c r="O18" s="43">
        <f>COUNTIF(Scores!AC5:AC33,"B")</f>
        <v>0</v>
      </c>
    </row>
    <row r="19" spans="2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2" t="s">
        <v>21</v>
      </c>
      <c r="O19" s="43">
        <f>COUNTIF(Scores!AC5:AC33,"C+")</f>
        <v>2</v>
      </c>
    </row>
    <row r="20" spans="2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2" t="s">
        <v>22</v>
      </c>
      <c r="O20" s="43">
        <f>COUNTIF(Scores!AC5:AC30,"C")</f>
        <v>3</v>
      </c>
    </row>
    <row r="21" spans="2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2" t="s">
        <v>23</v>
      </c>
      <c r="O21" s="43">
        <f>COUNTIF(Scores!AC5:AC33,"D+")</f>
        <v>1</v>
      </c>
    </row>
    <row r="22" spans="2:15">
      <c r="B22" s="1"/>
      <c r="C22" s="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2" t="s">
        <v>24</v>
      </c>
      <c r="O22" s="43">
        <f>COUNTIF(Scores!AC5:AC33,"FAIL")</f>
        <v>0</v>
      </c>
    </row>
    <row r="23" spans="2:15" ht="15.75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4" t="s">
        <v>28</v>
      </c>
      <c r="O23" s="45">
        <f>COUNTIF(Scores!AC5:AC33,"I")</f>
        <v>0</v>
      </c>
    </row>
    <row r="24" spans="2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>
      <c r="B31" s="76" t="s">
        <v>37</v>
      </c>
      <c r="C31" s="77"/>
      <c r="D31" s="78"/>
      <c r="E31" s="41">
        <f>AVERAGE(Scores!Y5:Y33)</f>
        <v>19.793103448275861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>
      <c r="B32" s="75" t="s">
        <v>38</v>
      </c>
      <c r="C32" s="75"/>
      <c r="D32" s="75"/>
      <c r="E32" s="48">
        <f>AVERAGE(Scores!AB5:AB33)</f>
        <v>82.841379310344834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49" t="s">
        <v>35</v>
      </c>
      <c r="C33" s="49"/>
      <c r="D33" s="49"/>
      <c r="E33" s="49"/>
      <c r="F33" s="49"/>
      <c r="G33" s="49"/>
      <c r="H33" s="49"/>
      <c r="I33" s="1"/>
      <c r="J33" s="1"/>
      <c r="K33" s="1"/>
      <c r="L33" s="1"/>
      <c r="M33" s="1"/>
      <c r="N33" s="1"/>
      <c r="O33" s="1"/>
    </row>
    <row r="34" spans="2:15">
      <c r="K34" s="1"/>
    </row>
    <row r="35" spans="2:15">
      <c r="K35" s="1"/>
    </row>
  </sheetData>
  <mergeCells count="3">
    <mergeCell ref="N14:O14"/>
    <mergeCell ref="B32:D32"/>
    <mergeCell ref="B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Gareth</cp:lastModifiedBy>
  <dcterms:created xsi:type="dcterms:W3CDTF">2009-12-15T00:51:19Z</dcterms:created>
  <dcterms:modified xsi:type="dcterms:W3CDTF">2013-02-20T08:55:59Z</dcterms:modified>
</cp:coreProperties>
</file>