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2120" windowHeight="9060"/>
  </bookViews>
  <sheets>
    <sheet name="Scores" sheetId="1" r:id="rId1"/>
    <sheet name="Results summary" sheetId="2" r:id="rId2"/>
  </sheets>
  <calcPr calcId="145621"/>
</workbook>
</file>

<file path=xl/calcChain.xml><?xml version="1.0" encoding="utf-8"?>
<calcChain xmlns="http://schemas.openxmlformats.org/spreadsheetml/2006/main">
  <c r="P6" i="1" l="1"/>
  <c r="Q6" i="1" s="1"/>
  <c r="P7" i="1"/>
  <c r="Q7" i="1" s="1"/>
  <c r="P8" i="1"/>
  <c r="P9" i="1"/>
  <c r="P10" i="1"/>
  <c r="Q10" i="1" s="1"/>
  <c r="P11" i="1"/>
  <c r="Q11" i="1" s="1"/>
  <c r="P12" i="1"/>
  <c r="P13" i="1"/>
  <c r="P137" i="1"/>
  <c r="Q137" i="1" s="1"/>
  <c r="P14" i="1"/>
  <c r="Q14" i="1" s="1"/>
  <c r="P15" i="1"/>
  <c r="P16" i="1"/>
  <c r="P17" i="1"/>
  <c r="Q17" i="1" s="1"/>
  <c r="P18" i="1"/>
  <c r="Q18" i="1" s="1"/>
  <c r="P19" i="1"/>
  <c r="P21" i="1"/>
  <c r="P22" i="1"/>
  <c r="Q22" i="1" s="1"/>
  <c r="P23" i="1"/>
  <c r="Q23" i="1" s="1"/>
  <c r="P24" i="1"/>
  <c r="P25" i="1"/>
  <c r="P26" i="1"/>
  <c r="Q26" i="1" s="1"/>
  <c r="P27" i="1"/>
  <c r="Q27" i="1" s="1"/>
  <c r="P28" i="1"/>
  <c r="P29" i="1"/>
  <c r="P30" i="1"/>
  <c r="Q30" i="1" s="1"/>
  <c r="P31" i="1"/>
  <c r="Q31" i="1" s="1"/>
  <c r="P32" i="1"/>
  <c r="P33" i="1"/>
  <c r="P34" i="1"/>
  <c r="Q34" i="1" s="1"/>
  <c r="P35" i="1"/>
  <c r="Q35" i="1" s="1"/>
  <c r="P36" i="1"/>
  <c r="P37" i="1"/>
  <c r="P38" i="1"/>
  <c r="Q38" i="1" s="1"/>
  <c r="P39" i="1"/>
  <c r="Q39" i="1" s="1"/>
  <c r="P40" i="1"/>
  <c r="P41" i="1"/>
  <c r="P42" i="1"/>
  <c r="Q42" i="1" s="1"/>
  <c r="P43" i="1"/>
  <c r="Q43" i="1" s="1"/>
  <c r="P44" i="1"/>
  <c r="P45" i="1"/>
  <c r="P46" i="1"/>
  <c r="Q46" i="1" s="1"/>
  <c r="P47" i="1"/>
  <c r="Q47" i="1" s="1"/>
  <c r="P48" i="1"/>
  <c r="P49" i="1"/>
  <c r="P50" i="1"/>
  <c r="Q50" i="1" s="1"/>
  <c r="P51" i="1"/>
  <c r="Q51" i="1" s="1"/>
  <c r="P52" i="1"/>
  <c r="P53" i="1"/>
  <c r="P54" i="1"/>
  <c r="Q54" i="1" s="1"/>
  <c r="P55" i="1"/>
  <c r="Q55" i="1" s="1"/>
  <c r="P56" i="1"/>
  <c r="P57" i="1"/>
  <c r="P58" i="1"/>
  <c r="Q58" i="1" s="1"/>
  <c r="P59" i="1"/>
  <c r="Q59" i="1" s="1"/>
  <c r="P60" i="1"/>
  <c r="P61" i="1"/>
  <c r="P62" i="1"/>
  <c r="Q62" i="1" s="1"/>
  <c r="P63" i="1"/>
  <c r="Q63" i="1" s="1"/>
  <c r="P64" i="1"/>
  <c r="P65" i="1"/>
  <c r="P66" i="1"/>
  <c r="Q66" i="1" s="1"/>
  <c r="P67" i="1"/>
  <c r="Q67" i="1" s="1"/>
  <c r="P68" i="1"/>
  <c r="P69" i="1"/>
  <c r="P70" i="1"/>
  <c r="Q70" i="1" s="1"/>
  <c r="P71" i="1"/>
  <c r="Q71" i="1" s="1"/>
  <c r="P72" i="1"/>
  <c r="P73" i="1"/>
  <c r="P74" i="1"/>
  <c r="Q74" i="1" s="1"/>
  <c r="P75" i="1"/>
  <c r="Q75" i="1" s="1"/>
  <c r="P76" i="1"/>
  <c r="P77" i="1"/>
  <c r="P78" i="1"/>
  <c r="Q78" i="1" s="1"/>
  <c r="P79" i="1"/>
  <c r="Q79" i="1" s="1"/>
  <c r="P80" i="1"/>
  <c r="P81" i="1"/>
  <c r="P82" i="1"/>
  <c r="Q82" i="1" s="1"/>
  <c r="P83" i="1"/>
  <c r="Q83" i="1" s="1"/>
  <c r="P84" i="1"/>
  <c r="P85" i="1"/>
  <c r="P86" i="1"/>
  <c r="Q86" i="1" s="1"/>
  <c r="P87" i="1"/>
  <c r="Q87" i="1" s="1"/>
  <c r="P88" i="1"/>
  <c r="P89" i="1"/>
  <c r="P90" i="1"/>
  <c r="Q90" i="1" s="1"/>
  <c r="P91" i="1"/>
  <c r="Q91" i="1" s="1"/>
  <c r="P92" i="1"/>
  <c r="P93" i="1"/>
  <c r="P94" i="1"/>
  <c r="Q94" i="1" s="1"/>
  <c r="P95" i="1"/>
  <c r="Q95" i="1" s="1"/>
  <c r="P96" i="1"/>
  <c r="P97" i="1"/>
  <c r="P98" i="1"/>
  <c r="Q98" i="1" s="1"/>
  <c r="P99" i="1"/>
  <c r="Q99" i="1" s="1"/>
  <c r="P100" i="1"/>
  <c r="P101" i="1"/>
  <c r="P102" i="1"/>
  <c r="Q102" i="1" s="1"/>
  <c r="P103" i="1"/>
  <c r="Q103" i="1" s="1"/>
  <c r="P104" i="1"/>
  <c r="P105" i="1"/>
  <c r="P106" i="1"/>
  <c r="Q106" i="1" s="1"/>
  <c r="P107" i="1"/>
  <c r="Q107" i="1" s="1"/>
  <c r="P108" i="1"/>
  <c r="P109" i="1"/>
  <c r="P110" i="1"/>
  <c r="Q110" i="1" s="1"/>
  <c r="P111" i="1"/>
  <c r="Q111" i="1" s="1"/>
  <c r="P112" i="1"/>
  <c r="P113" i="1"/>
  <c r="P114" i="1"/>
  <c r="Q114" i="1" s="1"/>
  <c r="P115" i="1"/>
  <c r="Q115" i="1" s="1"/>
  <c r="P116" i="1"/>
  <c r="P117" i="1"/>
  <c r="P118" i="1"/>
  <c r="Q118" i="1" s="1"/>
  <c r="P119" i="1"/>
  <c r="Q119" i="1" s="1"/>
  <c r="P120" i="1"/>
  <c r="P121" i="1"/>
  <c r="P122" i="1"/>
  <c r="Q122" i="1" s="1"/>
  <c r="P123" i="1"/>
  <c r="Q123" i="1" s="1"/>
  <c r="P124" i="1"/>
  <c r="P125" i="1"/>
  <c r="P126" i="1"/>
  <c r="Q126" i="1" s="1"/>
  <c r="P127" i="1"/>
  <c r="Q127" i="1" s="1"/>
  <c r="P128" i="1"/>
  <c r="P129" i="1"/>
  <c r="P130" i="1"/>
  <c r="Q130" i="1" s="1"/>
  <c r="P131" i="1"/>
  <c r="Q131" i="1" s="1"/>
  <c r="P132" i="1"/>
  <c r="P133" i="1"/>
  <c r="P134" i="1"/>
  <c r="Q134" i="1" s="1"/>
  <c r="P135" i="1"/>
  <c r="Q135" i="1" s="1"/>
  <c r="P136" i="1"/>
  <c r="P138" i="1"/>
  <c r="P139" i="1"/>
  <c r="Q139" i="1" s="1"/>
  <c r="P140" i="1"/>
  <c r="Q140" i="1" s="1"/>
  <c r="P141" i="1"/>
  <c r="P142" i="1"/>
  <c r="P143" i="1"/>
  <c r="Q143" i="1" s="1"/>
  <c r="P144" i="1"/>
  <c r="Q144" i="1" s="1"/>
  <c r="P145" i="1"/>
  <c r="P146" i="1"/>
  <c r="P147" i="1"/>
  <c r="Q147" i="1" s="1"/>
  <c r="P148" i="1"/>
  <c r="Q148" i="1" s="1"/>
  <c r="P149" i="1"/>
  <c r="P150" i="1"/>
  <c r="P151" i="1"/>
  <c r="Q151" i="1" s="1"/>
  <c r="P152" i="1"/>
  <c r="Q152" i="1" s="1"/>
  <c r="P153" i="1"/>
  <c r="P154" i="1"/>
  <c r="P20" i="1"/>
  <c r="Q20" i="1" s="1"/>
  <c r="P5" i="1"/>
  <c r="Q5" i="1" s="1"/>
  <c r="Q8" i="1"/>
  <c r="Q9" i="1"/>
  <c r="Q12" i="1"/>
  <c r="Q13" i="1"/>
  <c r="Q15" i="1"/>
  <c r="Q16" i="1"/>
  <c r="Q19" i="1"/>
  <c r="Q21" i="1"/>
  <c r="Q24" i="1"/>
  <c r="Q25" i="1"/>
  <c r="Q28" i="1"/>
  <c r="Q29" i="1"/>
  <c r="Q32" i="1"/>
  <c r="Q33" i="1"/>
  <c r="Q36" i="1"/>
  <c r="Q37" i="1"/>
  <c r="Q40" i="1"/>
  <c r="Q41" i="1"/>
  <c r="Q44" i="1"/>
  <c r="Q45" i="1"/>
  <c r="Q48" i="1"/>
  <c r="Q49" i="1"/>
  <c r="Q52" i="1"/>
  <c r="Q53" i="1"/>
  <c r="Q56" i="1"/>
  <c r="Q57" i="1"/>
  <c r="Q60" i="1"/>
  <c r="Q61" i="1"/>
  <c r="Q64" i="1"/>
  <c r="Q65" i="1"/>
  <c r="Q68" i="1"/>
  <c r="Q69" i="1"/>
  <c r="Q72" i="1"/>
  <c r="Q73" i="1"/>
  <c r="Q76" i="1"/>
  <c r="Q77" i="1"/>
  <c r="Q80" i="1"/>
  <c r="Q81" i="1"/>
  <c r="Q84" i="1"/>
  <c r="Q85" i="1"/>
  <c r="Q88" i="1"/>
  <c r="Q89" i="1"/>
  <c r="Q92" i="1"/>
  <c r="Q93" i="1"/>
  <c r="Q96" i="1"/>
  <c r="Q97" i="1"/>
  <c r="Q100" i="1"/>
  <c r="Q101" i="1"/>
  <c r="Q104" i="1"/>
  <c r="Q105" i="1"/>
  <c r="Q108" i="1"/>
  <c r="Q109" i="1"/>
  <c r="Q112" i="1"/>
  <c r="Q113" i="1"/>
  <c r="Q116" i="1"/>
  <c r="Q117" i="1"/>
  <c r="Q120" i="1"/>
  <c r="Q121" i="1"/>
  <c r="Q124" i="1"/>
  <c r="Q125" i="1"/>
  <c r="Q128" i="1"/>
  <c r="Q129" i="1"/>
  <c r="Q132" i="1"/>
  <c r="Q133" i="1"/>
  <c r="Q136" i="1"/>
  <c r="Q138" i="1"/>
  <c r="Q141" i="1"/>
  <c r="Q142" i="1"/>
  <c r="Q145" i="1"/>
  <c r="Q146" i="1"/>
  <c r="Q149" i="1"/>
  <c r="Q150" i="1"/>
  <c r="Q153" i="1"/>
  <c r="Q154" i="1"/>
  <c r="V156" i="1"/>
  <c r="X156" i="1" s="1"/>
  <c r="Y156" i="1" s="1"/>
  <c r="E31" i="2"/>
  <c r="V6" i="1"/>
  <c r="V7" i="1"/>
  <c r="V8" i="1"/>
  <c r="V9" i="1"/>
  <c r="V10" i="1"/>
  <c r="V11" i="1"/>
  <c r="V12" i="1"/>
  <c r="V13" i="1"/>
  <c r="V137" i="1"/>
  <c r="V14" i="1"/>
  <c r="V15" i="1"/>
  <c r="V16" i="1"/>
  <c r="V17" i="1"/>
  <c r="V18" i="1"/>
  <c r="V19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20" i="1"/>
  <c r="V5" i="1"/>
  <c r="X65" i="1" l="1"/>
  <c r="Y65" i="1" s="1"/>
  <c r="X45" i="1"/>
  <c r="Y45" i="1" s="1"/>
  <c r="X38" i="1"/>
  <c r="Y38" i="1" s="1"/>
  <c r="X5" i="1"/>
  <c r="Y5" i="1" s="1"/>
  <c r="X20" i="1"/>
  <c r="Y20" i="1" s="1"/>
  <c r="X145" i="1"/>
  <c r="Y145" i="1" s="1"/>
  <c r="X143" i="1"/>
  <c r="Y143" i="1" s="1"/>
  <c r="X141" i="1"/>
  <c r="Y141" i="1" s="1"/>
  <c r="X139" i="1"/>
  <c r="Y139" i="1" s="1"/>
  <c r="X136" i="1"/>
  <c r="Y136" i="1" s="1"/>
  <c r="X134" i="1"/>
  <c r="Y134" i="1" s="1"/>
  <c r="X132" i="1"/>
  <c r="Y132" i="1" s="1"/>
  <c r="X130" i="1"/>
  <c r="Y130" i="1" s="1"/>
  <c r="X128" i="1"/>
  <c r="Y128" i="1" s="1"/>
  <c r="X108" i="1"/>
  <c r="Y108" i="1" s="1"/>
  <c r="X106" i="1"/>
  <c r="Y106" i="1" s="1"/>
  <c r="X104" i="1"/>
  <c r="Y104" i="1" s="1"/>
  <c r="X102" i="1"/>
  <c r="Y102" i="1" s="1"/>
  <c r="X100" i="1"/>
  <c r="Y100" i="1" s="1"/>
  <c r="X88" i="1"/>
  <c r="Y88" i="1" s="1"/>
  <c r="X84" i="1"/>
  <c r="Y84" i="1" s="1"/>
  <c r="X66" i="1"/>
  <c r="Y66" i="1" s="1"/>
  <c r="X64" i="1"/>
  <c r="Y64" i="1" s="1"/>
  <c r="X60" i="1"/>
  <c r="Y60" i="1" s="1"/>
  <c r="X58" i="1"/>
  <c r="Y58" i="1" s="1"/>
  <c r="X56" i="1"/>
  <c r="Y56" i="1" s="1"/>
  <c r="X54" i="1"/>
  <c r="Y54" i="1" s="1"/>
  <c r="X46" i="1"/>
  <c r="Y46" i="1" s="1"/>
  <c r="X44" i="1"/>
  <c r="Y44" i="1" s="1"/>
  <c r="X41" i="1"/>
  <c r="Y41" i="1" s="1"/>
  <c r="X39" i="1"/>
  <c r="Y39" i="1" s="1"/>
  <c r="X24" i="1"/>
  <c r="Y24" i="1" s="1"/>
  <c r="X22" i="1"/>
  <c r="Y22" i="1" s="1"/>
  <c r="X19" i="1"/>
  <c r="X17" i="1"/>
  <c r="Y17" i="1" s="1"/>
  <c r="X15" i="1"/>
  <c r="Y15" i="1" s="1"/>
  <c r="X137" i="1"/>
  <c r="Y137" i="1" s="1"/>
  <c r="X12" i="1"/>
  <c r="Y12" i="1" s="1"/>
  <c r="X10" i="1"/>
  <c r="Y10" i="1" s="1"/>
  <c r="X8" i="1"/>
  <c r="Y8" i="1" s="1"/>
  <c r="X6" i="1"/>
  <c r="Y6" i="1" s="1"/>
  <c r="X74" i="1"/>
  <c r="Y74" i="1" s="1"/>
  <c r="X72" i="1"/>
  <c r="Y72" i="1" s="1"/>
  <c r="X52" i="1"/>
  <c r="Y52" i="1" s="1"/>
  <c r="X70" i="1"/>
  <c r="Y70" i="1" s="1"/>
  <c r="X153" i="1"/>
  <c r="Y153" i="1" s="1"/>
  <c r="X151" i="1"/>
  <c r="Y151" i="1" s="1"/>
  <c r="X149" i="1"/>
  <c r="Y149" i="1" s="1"/>
  <c r="X147" i="1"/>
  <c r="Y147" i="1" s="1"/>
  <c r="X126" i="1"/>
  <c r="Y126" i="1" s="1"/>
  <c r="X124" i="1"/>
  <c r="Y124" i="1" s="1"/>
  <c r="X122" i="1"/>
  <c r="Y122" i="1" s="1"/>
  <c r="X120" i="1"/>
  <c r="Y120" i="1" s="1"/>
  <c r="X118" i="1"/>
  <c r="Y118" i="1" s="1"/>
  <c r="X116" i="1"/>
  <c r="Y116" i="1" s="1"/>
  <c r="X114" i="1"/>
  <c r="Y114" i="1" s="1"/>
  <c r="X112" i="1"/>
  <c r="Y112" i="1" s="1"/>
  <c r="X110" i="1"/>
  <c r="Y110" i="1" s="1"/>
  <c r="X98" i="1"/>
  <c r="Y98" i="1" s="1"/>
  <c r="X96" i="1"/>
  <c r="Y96" i="1" s="1"/>
  <c r="X94" i="1"/>
  <c r="Y94" i="1" s="1"/>
  <c r="X92" i="1"/>
  <c r="Y92" i="1" s="1"/>
  <c r="X90" i="1"/>
  <c r="Y90" i="1" s="1"/>
  <c r="X82" i="1"/>
  <c r="Y82" i="1" s="1"/>
  <c r="X80" i="1"/>
  <c r="Y80" i="1" s="1"/>
  <c r="X78" i="1"/>
  <c r="Y78" i="1" s="1"/>
  <c r="X76" i="1"/>
  <c r="Y76" i="1" s="1"/>
  <c r="X68" i="1"/>
  <c r="Y68" i="1" s="1"/>
  <c r="X50" i="1"/>
  <c r="Y50" i="1" s="1"/>
  <c r="X48" i="1"/>
  <c r="Y48" i="1" s="1"/>
  <c r="X37" i="1"/>
  <c r="Y37" i="1" s="1"/>
  <c r="X35" i="1"/>
  <c r="Y35" i="1" s="1"/>
  <c r="X33" i="1"/>
  <c r="Y33" i="1" s="1"/>
  <c r="X30" i="1"/>
  <c r="Y30" i="1" s="1"/>
  <c r="X28" i="1"/>
  <c r="Y28" i="1" s="1"/>
  <c r="X86" i="1"/>
  <c r="Y86" i="1" s="1"/>
  <c r="X26" i="1"/>
  <c r="Y26" i="1" s="1"/>
  <c r="X62" i="1"/>
  <c r="Y62" i="1" s="1"/>
  <c r="X154" i="1"/>
  <c r="Y154" i="1" s="1"/>
  <c r="X152" i="1"/>
  <c r="X150" i="1"/>
  <c r="Y150" i="1" s="1"/>
  <c r="X148" i="1"/>
  <c r="Y148" i="1" s="1"/>
  <c r="X146" i="1"/>
  <c r="Y146" i="1" s="1"/>
  <c r="X144" i="1"/>
  <c r="Y144" i="1" s="1"/>
  <c r="X142" i="1"/>
  <c r="Y142" i="1" s="1"/>
  <c r="X140" i="1"/>
  <c r="Y140" i="1" s="1"/>
  <c r="X138" i="1"/>
  <c r="Y138" i="1" s="1"/>
  <c r="X135" i="1"/>
  <c r="Y135" i="1" s="1"/>
  <c r="X133" i="1"/>
  <c r="Y133" i="1" s="1"/>
  <c r="X131" i="1"/>
  <c r="Y131" i="1" s="1"/>
  <c r="X129" i="1"/>
  <c r="Y129" i="1" s="1"/>
  <c r="X127" i="1"/>
  <c r="Y127" i="1" s="1"/>
  <c r="X125" i="1"/>
  <c r="Y125" i="1" s="1"/>
  <c r="X123" i="1"/>
  <c r="Y123" i="1" s="1"/>
  <c r="X121" i="1"/>
  <c r="Y121" i="1" s="1"/>
  <c r="X119" i="1"/>
  <c r="Y119" i="1" s="1"/>
  <c r="X117" i="1"/>
  <c r="Y117" i="1" s="1"/>
  <c r="X115" i="1"/>
  <c r="Y115" i="1" s="1"/>
  <c r="X113" i="1"/>
  <c r="Y113" i="1" s="1"/>
  <c r="X111" i="1"/>
  <c r="Y111" i="1" s="1"/>
  <c r="X109" i="1"/>
  <c r="Y109" i="1" s="1"/>
  <c r="X107" i="1"/>
  <c r="Y107" i="1" s="1"/>
  <c r="X105" i="1"/>
  <c r="Y105" i="1" s="1"/>
  <c r="X103" i="1"/>
  <c r="Y103" i="1" s="1"/>
  <c r="X101" i="1"/>
  <c r="Y101" i="1" s="1"/>
  <c r="X99" i="1"/>
  <c r="Y99" i="1" s="1"/>
  <c r="X97" i="1"/>
  <c r="Y97" i="1" s="1"/>
  <c r="X95" i="1"/>
  <c r="Y95" i="1" s="1"/>
  <c r="X93" i="1"/>
  <c r="Y93" i="1" s="1"/>
  <c r="X91" i="1"/>
  <c r="Y91" i="1" s="1"/>
  <c r="X89" i="1"/>
  <c r="Y89" i="1" s="1"/>
  <c r="X87" i="1"/>
  <c r="Y87" i="1" s="1"/>
  <c r="X85" i="1"/>
  <c r="Y85" i="1" s="1"/>
  <c r="X83" i="1"/>
  <c r="Y83" i="1" s="1"/>
  <c r="X81" i="1"/>
  <c r="Y81" i="1" s="1"/>
  <c r="X79" i="1"/>
  <c r="Y79" i="1" s="1"/>
  <c r="X77" i="1"/>
  <c r="Y77" i="1" s="1"/>
  <c r="X75" i="1"/>
  <c r="Y75" i="1" s="1"/>
  <c r="X73" i="1"/>
  <c r="Y73" i="1" s="1"/>
  <c r="X71" i="1"/>
  <c r="Y71" i="1" s="1"/>
  <c r="X69" i="1"/>
  <c r="Y69" i="1" s="1"/>
  <c r="X67" i="1"/>
  <c r="Y67" i="1" s="1"/>
  <c r="X63" i="1"/>
  <c r="Y63" i="1" s="1"/>
  <c r="X61" i="1"/>
  <c r="Y61" i="1" s="1"/>
  <c r="X59" i="1"/>
  <c r="Y59" i="1" s="1"/>
  <c r="X57" i="1"/>
  <c r="Y57" i="1" s="1"/>
  <c r="X55" i="1"/>
  <c r="Y55" i="1" s="1"/>
  <c r="X53" i="1"/>
  <c r="Y53" i="1" s="1"/>
  <c r="X51" i="1"/>
  <c r="Y51" i="1" s="1"/>
  <c r="X49" i="1"/>
  <c r="Y49" i="1" s="1"/>
  <c r="X47" i="1"/>
  <c r="Y47" i="1" s="1"/>
  <c r="X43" i="1"/>
  <c r="Y43" i="1" s="1"/>
  <c r="X42" i="1"/>
  <c r="Y42" i="1" s="1"/>
  <c r="X40" i="1"/>
  <c r="Y40" i="1" s="1"/>
  <c r="X36" i="1"/>
  <c r="Y36" i="1" s="1"/>
  <c r="X34" i="1"/>
  <c r="Y34" i="1" s="1"/>
  <c r="X32" i="1"/>
  <c r="Y32" i="1" s="1"/>
  <c r="X31" i="1"/>
  <c r="Y31" i="1" s="1"/>
  <c r="X29" i="1"/>
  <c r="Y29" i="1" s="1"/>
  <c r="X27" i="1"/>
  <c r="Y27" i="1" s="1"/>
  <c r="X25" i="1"/>
  <c r="Y25" i="1" s="1"/>
  <c r="X23" i="1"/>
  <c r="Y23" i="1" s="1"/>
  <c r="X21" i="1"/>
  <c r="Y21" i="1" s="1"/>
  <c r="X18" i="1"/>
  <c r="Y18" i="1" s="1"/>
  <c r="X16" i="1"/>
  <c r="Y16" i="1" s="1"/>
  <c r="X14" i="1"/>
  <c r="Y14" i="1" s="1"/>
  <c r="X13" i="1"/>
  <c r="Y13" i="1" s="1"/>
  <c r="X11" i="1"/>
  <c r="Y11" i="1" s="1"/>
  <c r="X9" i="1"/>
  <c r="Y9" i="1" s="1"/>
  <c r="X7" i="1"/>
  <c r="Y7" i="1" s="1"/>
  <c r="O21" i="2" l="1"/>
  <c r="O17" i="2"/>
  <c r="O20" i="2"/>
  <c r="O16" i="2"/>
  <c r="O18" i="2"/>
  <c r="O19" i="2"/>
  <c r="O22" i="2"/>
  <c r="E32" i="2"/>
  <c r="O23" i="2"/>
</calcChain>
</file>

<file path=xl/sharedStrings.xml><?xml version="1.0" encoding="utf-8"?>
<sst xmlns="http://schemas.openxmlformats.org/spreadsheetml/2006/main" count="500" uniqueCount="339">
  <si>
    <t>No.</t>
  </si>
  <si>
    <t xml:space="preserve">Bonus </t>
  </si>
  <si>
    <t>Group</t>
  </si>
  <si>
    <t>Title</t>
  </si>
  <si>
    <t>First name(s)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</si>
  <si>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</si>
  <si>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</si>
  <si>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</si>
  <si>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</si>
  <si>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</si>
  <si>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</si>
  <si>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</si>
  <si>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</si>
  <si>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</si>
  <si>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</si>
  <si>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Exam %</t>
  </si>
  <si>
    <t>Grade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</si>
  <si>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</si>
  <si>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</si>
  <si>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</si>
  <si>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</si>
  <si>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</si>
  <si>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</si>
  <si>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</si>
  <si>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</si>
  <si>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</si>
  <si>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</si>
  <si>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L7</t>
  </si>
  <si>
    <t>L8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</si>
  <si>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</si>
  <si>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</si>
  <si>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</si>
  <si>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</si>
  <si>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score on the exam (mean)   (out of 50)</t>
  </si>
  <si>
    <t>Presentation</t>
  </si>
  <si>
    <t>Score</t>
  </si>
  <si>
    <t>Average course score overall              (out of 100)</t>
  </si>
  <si>
    <t xml:space="preserve">  %</t>
  </si>
  <si>
    <t>MR</t>
  </si>
  <si>
    <t>MS</t>
  </si>
  <si>
    <t>ZIYING</t>
  </si>
  <si>
    <t>ZHAO</t>
  </si>
  <si>
    <t>MONSICHA</t>
  </si>
  <si>
    <t>RAKSAPHOL</t>
  </si>
  <si>
    <t>NAVARAT</t>
  </si>
  <si>
    <t>CHOONCHUERSUP</t>
  </si>
  <si>
    <t>PHAKSORNKAN</t>
  </si>
  <si>
    <t>VIPOBTANASETH</t>
  </si>
  <si>
    <t>SUDARAT</t>
  </si>
  <si>
    <t>LUNPAT</t>
  </si>
  <si>
    <t>HUABIAO</t>
  </si>
  <si>
    <t>YU</t>
  </si>
  <si>
    <t>XIAOPENG</t>
  </si>
  <si>
    <t>CHEN</t>
  </si>
  <si>
    <t xml:space="preserve">MS </t>
  </si>
  <si>
    <t>WANG</t>
  </si>
  <si>
    <t>PRISSANA</t>
  </si>
  <si>
    <t>SUKSANGUAN</t>
  </si>
  <si>
    <t>SHAHI</t>
  </si>
  <si>
    <t>MICHAEL</t>
  </si>
  <si>
    <t>MORITZ</t>
  </si>
  <si>
    <t>SARITA</t>
  </si>
  <si>
    <t>CHAIYA</t>
  </si>
  <si>
    <t>/7</t>
  </si>
  <si>
    <t>ANOCHA</t>
  </si>
  <si>
    <t>THUWANUTI</t>
  </si>
  <si>
    <t>WILASINEE</t>
  </si>
  <si>
    <t>SEMACHAI</t>
  </si>
  <si>
    <t>WARITSARA</t>
  </si>
  <si>
    <t>NIANKHAO</t>
  </si>
  <si>
    <t>JIANLING</t>
  </si>
  <si>
    <t>DING</t>
  </si>
  <si>
    <t>YUJIE</t>
  </si>
  <si>
    <t>PENG</t>
  </si>
  <si>
    <t>OYUNTUNGALAG</t>
  </si>
  <si>
    <t>BATDELGER</t>
  </si>
  <si>
    <t>NATCHA</t>
  </si>
  <si>
    <t>WEERARUETHAI</t>
  </si>
  <si>
    <t>RONAN</t>
  </si>
  <si>
    <t>COUPIAC LEDEMELE</t>
  </si>
  <si>
    <t>NATTAPHAN</t>
  </si>
  <si>
    <t>SRIPETCH</t>
  </si>
  <si>
    <t>SULEELA</t>
  </si>
  <si>
    <t>PEGAMON</t>
  </si>
  <si>
    <t>LOEDCHAI</t>
  </si>
  <si>
    <t>KUDEERI</t>
  </si>
  <si>
    <t>ELISA</t>
  </si>
  <si>
    <t>SUWANNASAENG</t>
  </si>
  <si>
    <t>KORNKANOK</t>
  </si>
  <si>
    <t>THAINITASKUL</t>
  </si>
  <si>
    <t>VORARAT</t>
  </si>
  <si>
    <t>VORAWANICH</t>
  </si>
  <si>
    <t>CHATCHAWAN</t>
  </si>
  <si>
    <t>THAMNOPPHARAT</t>
  </si>
  <si>
    <t>YINGXIN</t>
  </si>
  <si>
    <t>JIANG</t>
  </si>
  <si>
    <t>YUCHEN</t>
  </si>
  <si>
    <t>ZHU</t>
  </si>
  <si>
    <t>THAI THI PHUONG</t>
  </si>
  <si>
    <t>THAO</t>
  </si>
  <si>
    <t>KARUNTHA</t>
  </si>
  <si>
    <t>JENWATTANANONT</t>
  </si>
  <si>
    <t>PIMMANEE</t>
  </si>
  <si>
    <t>DAENGDEE</t>
  </si>
  <si>
    <t>ANOOTSARA</t>
  </si>
  <si>
    <t>KHRAMKHRUAN</t>
  </si>
  <si>
    <t>PHAFUN</t>
  </si>
  <si>
    <t>LRENTHAISONG</t>
  </si>
  <si>
    <t>PINGYANG</t>
  </si>
  <si>
    <t xml:space="preserve">YAN </t>
  </si>
  <si>
    <t>WU</t>
  </si>
  <si>
    <t>CHENKANG</t>
  </si>
  <si>
    <t>PHAISAN</t>
  </si>
  <si>
    <t>SONGDAMRONGTHAT</t>
  </si>
  <si>
    <t>CHIDAPA</t>
  </si>
  <si>
    <t>PHETTAKHU</t>
  </si>
  <si>
    <t>YANISA</t>
  </si>
  <si>
    <t>INTARAPHUN</t>
  </si>
  <si>
    <t>THIPCHUTA</t>
  </si>
  <si>
    <t>MEMUSOR</t>
  </si>
  <si>
    <t>MANEENUCH</t>
  </si>
  <si>
    <t>WECHPANICH</t>
  </si>
  <si>
    <t>JUTIPORN</t>
  </si>
  <si>
    <t>TRAKULTHANAKORN</t>
  </si>
  <si>
    <t>THANA</t>
  </si>
  <si>
    <t>KRUAWONG</t>
  </si>
  <si>
    <t>YANXUAN</t>
  </si>
  <si>
    <t>GUO</t>
  </si>
  <si>
    <t>RATCHANON</t>
  </si>
  <si>
    <t>BUANIM</t>
  </si>
  <si>
    <t>NATHAKIT</t>
  </si>
  <si>
    <t>THARERATANAVIBOOL</t>
  </si>
  <si>
    <t>PANPORN</t>
  </si>
  <si>
    <t>TRITHUM</t>
  </si>
  <si>
    <t>KITTIYA</t>
  </si>
  <si>
    <t>SRIPILA</t>
  </si>
  <si>
    <t>NUTTHAWADEE</t>
  </si>
  <si>
    <t>LUANGSUPAP</t>
  </si>
  <si>
    <t>JUTAMAS</t>
  </si>
  <si>
    <t>SORACHATEWARAKORN</t>
  </si>
  <si>
    <t>DECHO</t>
  </si>
  <si>
    <t>PONGPINYOSAK</t>
  </si>
  <si>
    <t>PATCHAORN</t>
  </si>
  <si>
    <t>THANEEWATCHARAKUL</t>
  </si>
  <si>
    <t>KATI</t>
  </si>
  <si>
    <t>THONGSRI</t>
  </si>
  <si>
    <t>CHAKORN</t>
  </si>
  <si>
    <t>DEEDEN</t>
  </si>
  <si>
    <t>NATCHIMA</t>
  </si>
  <si>
    <t>ASAKATI</t>
  </si>
  <si>
    <t>JANTRA</t>
  </si>
  <si>
    <t>KLEEPDOCYAEM</t>
  </si>
  <si>
    <t>SUTHAPHA</t>
  </si>
  <si>
    <t>THAITHAWEE</t>
  </si>
  <si>
    <t>SUTHARAT</t>
  </si>
  <si>
    <t>WANGSO</t>
  </si>
  <si>
    <t>PRODPARN</t>
  </si>
  <si>
    <t>JINTAYAH</t>
  </si>
  <si>
    <t>KANNAPA</t>
  </si>
  <si>
    <t>TUBBURAI</t>
  </si>
  <si>
    <t>LALITA</t>
  </si>
  <si>
    <t>CHANOKWAN</t>
  </si>
  <si>
    <t>SAIPROM</t>
  </si>
  <si>
    <t>KRONGKEAW</t>
  </si>
  <si>
    <t>PUNSOREE</t>
  </si>
  <si>
    <t>ABDULSALAM</t>
  </si>
  <si>
    <t>NUCHANART</t>
  </si>
  <si>
    <t>DAHSIRI</t>
  </si>
  <si>
    <t>RUJIRAT</t>
  </si>
  <si>
    <t>TASEN</t>
  </si>
  <si>
    <t>JETPANU</t>
  </si>
  <si>
    <t>KAEWNUMLERD</t>
  </si>
  <si>
    <t>JINDARAT</t>
  </si>
  <si>
    <t>VARANGSRISIRI</t>
  </si>
  <si>
    <t>XIN</t>
  </si>
  <si>
    <t>HAORAN</t>
  </si>
  <si>
    <t>AMORNRAT</t>
  </si>
  <si>
    <t>SANPINIT</t>
  </si>
  <si>
    <t>BOONCHANIT</t>
  </si>
  <si>
    <t>RUANMOON</t>
  </si>
  <si>
    <t>WORAPHON</t>
  </si>
  <si>
    <t>THIMTHONG</t>
  </si>
  <si>
    <t>PECHMANEE</t>
  </si>
  <si>
    <t>WONGSATHORN</t>
  </si>
  <si>
    <t>MEENA</t>
  </si>
  <si>
    <t>AN</t>
  </si>
  <si>
    <t>SONG</t>
  </si>
  <si>
    <t>JIDAPA</t>
  </si>
  <si>
    <t>HAJ</t>
  </si>
  <si>
    <t>LAKSANA</t>
  </si>
  <si>
    <t>MASUNEE</t>
  </si>
  <si>
    <t>PIYAWAN</t>
  </si>
  <si>
    <t>TAEMDEE</t>
  </si>
  <si>
    <t>JOSE</t>
  </si>
  <si>
    <t>BOLANOS PAREDES</t>
  </si>
  <si>
    <t>SIRADARAT</t>
  </si>
  <si>
    <t>SIRIKULWANICH</t>
  </si>
  <si>
    <t>IAN JAMES</t>
  </si>
  <si>
    <t>SANDERSON</t>
  </si>
  <si>
    <t xml:space="preserve">AY </t>
  </si>
  <si>
    <t>AUNG</t>
  </si>
  <si>
    <t>BRANG</t>
  </si>
  <si>
    <t>CHUTHAMAT</t>
  </si>
  <si>
    <t>DUANGYEEWAH</t>
  </si>
  <si>
    <t>KANLAYACHAT</t>
  </si>
  <si>
    <t>CHAICHANA</t>
  </si>
  <si>
    <t>JAMORN</t>
  </si>
  <si>
    <t>BHUMHIRAN</t>
  </si>
  <si>
    <t>ANGKANA</t>
  </si>
  <si>
    <t>NOOMTHONG</t>
  </si>
  <si>
    <t>SAWETCHAT</t>
  </si>
  <si>
    <t>SINGHALERT</t>
  </si>
  <si>
    <t>NIJJAREE</t>
  </si>
  <si>
    <t>EUR-ANUNT</t>
  </si>
  <si>
    <t xml:space="preserve">FATEMEH </t>
  </si>
  <si>
    <t>KHODABANDEHLOO</t>
  </si>
  <si>
    <t>ELNAZ</t>
  </si>
  <si>
    <t>TALA</t>
  </si>
  <si>
    <t>MARCO</t>
  </si>
  <si>
    <t>MONGON</t>
  </si>
  <si>
    <t>MARCUS</t>
  </si>
  <si>
    <t>LAGERSTROM</t>
  </si>
  <si>
    <t>BUCHI CHRISTOPHER</t>
  </si>
  <si>
    <t>OKAFOR</t>
  </si>
  <si>
    <t>JIARANAI</t>
  </si>
  <si>
    <t>JIRAPONGTANAPORN</t>
  </si>
  <si>
    <t>KRITSANEE</t>
  </si>
  <si>
    <t>TINPAT</t>
  </si>
  <si>
    <t>WANIDA</t>
  </si>
  <si>
    <t>DECHAMETARKUL</t>
  </si>
  <si>
    <t>MENGXI</t>
  </si>
  <si>
    <t>YI</t>
  </si>
  <si>
    <t>NAN SHWE KYAR</t>
  </si>
  <si>
    <t>ROI</t>
  </si>
  <si>
    <t>HNAUNN</t>
  </si>
  <si>
    <t>SEETING</t>
  </si>
  <si>
    <t>ZAELOR</t>
  </si>
  <si>
    <t>JASON</t>
  </si>
  <si>
    <t>BURGUM</t>
  </si>
  <si>
    <t>ARASH</t>
  </si>
  <si>
    <t>ESKANDARNEJAD</t>
  </si>
  <si>
    <t>SMART.O.E</t>
  </si>
  <si>
    <t>EGBULE</t>
  </si>
  <si>
    <t>SIRIPONG</t>
  </si>
  <si>
    <t>SEEBUALERT</t>
  </si>
  <si>
    <t>CHAIYAMITR</t>
  </si>
  <si>
    <t>KHUNTAMITR</t>
  </si>
  <si>
    <t>AHMAD MUSTAFA</t>
  </si>
  <si>
    <t>MOHAMMAD ALSADI</t>
  </si>
  <si>
    <t xml:space="preserve">BATJARGAL </t>
  </si>
  <si>
    <t>QINGYUAN</t>
  </si>
  <si>
    <t>PARAMITA</t>
  </si>
  <si>
    <t>PHANTHUSATARA</t>
  </si>
  <si>
    <t>JIRUI</t>
  </si>
  <si>
    <t>YANG</t>
  </si>
  <si>
    <t>ZONGKAI</t>
  </si>
  <si>
    <t>MA</t>
  </si>
  <si>
    <t xml:space="preserve">YA </t>
  </si>
  <si>
    <t xml:space="preserve">WANG </t>
  </si>
  <si>
    <t>GULICHER</t>
  </si>
  <si>
    <t>FLORIAN</t>
  </si>
  <si>
    <t>JUNLATHEP</t>
  </si>
  <si>
    <t>PHOONSIRI</t>
  </si>
  <si>
    <t>KULLANA</t>
  </si>
  <si>
    <t>TONKHUM</t>
  </si>
  <si>
    <t>RACHATAWATTANA</t>
  </si>
  <si>
    <t>NUTCHA</t>
  </si>
  <si>
    <t>JUICHAROEN</t>
  </si>
  <si>
    <t>SUPPANAT</t>
  </si>
  <si>
    <t>KANCHANATTHAYEE</t>
  </si>
  <si>
    <t>SARIDA</t>
  </si>
  <si>
    <t>NUALTHONG</t>
  </si>
  <si>
    <t>KAIYUAN</t>
  </si>
  <si>
    <t>SHI</t>
  </si>
  <si>
    <t>PHIMNIPHA</t>
  </si>
  <si>
    <t>KIRATIWIRAPAKORN</t>
  </si>
  <si>
    <t>YOSITA</t>
  </si>
  <si>
    <t>THAMPANYA</t>
  </si>
  <si>
    <t>CHANAPA</t>
  </si>
  <si>
    <t>BOONSUB</t>
  </si>
  <si>
    <t>PASSAKORN</t>
  </si>
  <si>
    <t>HANCHAVEE</t>
  </si>
  <si>
    <t>VEERAWICH</t>
  </si>
  <si>
    <t>VEERAKITTIPIROM</t>
  </si>
  <si>
    <t>LIMIN</t>
  </si>
  <si>
    <t>DENG</t>
  </si>
  <si>
    <t>TANUTCHAPORN</t>
  </si>
  <si>
    <t>HAMICHART</t>
  </si>
  <si>
    <t>AMY MARIE</t>
  </si>
  <si>
    <t>SAE-OUY</t>
  </si>
  <si>
    <t>NURALAILA</t>
  </si>
  <si>
    <t>BINMAMAH</t>
  </si>
  <si>
    <t>THIRADET</t>
  </si>
  <si>
    <t>PIMSARN</t>
  </si>
  <si>
    <t>ARISSA</t>
  </si>
  <si>
    <t>ANIVATH</t>
  </si>
  <si>
    <t>NATNICHA</t>
  </si>
  <si>
    <t>PRACHUMPAN</t>
  </si>
  <si>
    <t>YIHENG</t>
  </si>
  <si>
    <t>LIAO</t>
  </si>
  <si>
    <t>ZIRAN</t>
  </si>
  <si>
    <t>XINXIN</t>
  </si>
  <si>
    <t>YINAN</t>
  </si>
  <si>
    <t>QU</t>
  </si>
  <si>
    <t>GODWIN O</t>
  </si>
  <si>
    <t>IKWUNDU</t>
  </si>
  <si>
    <t>FABIAN</t>
  </si>
  <si>
    <t>DRIEDIGER</t>
  </si>
  <si>
    <t>ABDOULAYE MAMA</t>
  </si>
  <si>
    <t>CONDE</t>
  </si>
  <si>
    <t>MD. MASUM</t>
  </si>
  <si>
    <t>HOWLADER</t>
  </si>
  <si>
    <t>VORAPON</t>
  </si>
  <si>
    <t>MONTHAM</t>
  </si>
  <si>
    <t>SEJONG</t>
  </si>
  <si>
    <t>JI</t>
  </si>
  <si>
    <t>SIRIKORN</t>
  </si>
  <si>
    <t>LIANGRAKSA</t>
  </si>
  <si>
    <t>NATSINEE</t>
  </si>
  <si>
    <t>PHATTARAKAJORNPONG</t>
  </si>
  <si>
    <t>BAKARE</t>
  </si>
  <si>
    <t>MOSUNMOLA. O.</t>
  </si>
  <si>
    <t>ADESOYE</t>
  </si>
  <si>
    <t>ISRAEL OLUWASEUN</t>
  </si>
  <si>
    <t>/15</t>
  </si>
  <si>
    <t>/30</t>
  </si>
  <si>
    <t>/55</t>
  </si>
  <si>
    <t>SIYING</t>
  </si>
  <si>
    <t>LU</t>
  </si>
  <si>
    <t xml:space="preserve">MARTINS JOHN </t>
  </si>
  <si>
    <t>IRIA</t>
  </si>
  <si>
    <t xml:space="preserve">SUPAPAN </t>
  </si>
  <si>
    <t>WANGSOONERNERN</t>
  </si>
  <si>
    <t>PARANYU</t>
  </si>
  <si>
    <t>GORKAM</t>
  </si>
  <si>
    <t>HIRONRI</t>
  </si>
  <si>
    <t>IDE</t>
  </si>
  <si>
    <t>EXAM</t>
  </si>
  <si>
    <t>Authorised by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</si>
</sst>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79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2" fillId="5" borderId="2" xfId="0" applyFont="1" applyFill="1" applyBorder="1" applyAlignment="1" applyProtection="1">
      <protection locked="0"/>
    </xf>
    <xf numFmtId="16" fontId="9" fillId="3" borderId="2" xfId="0" applyNumberFormat="1" applyFont="1" applyFill="1" applyBorder="1" applyAlignment="1" applyProtection="1">
      <alignment wrapText="1"/>
      <protection locked="0"/>
    </xf>
    <xf numFmtId="0" fontId="7" fillId="5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3" fillId="7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7" borderId="2" xfId="0" applyFont="1" applyFill="1" applyBorder="1" applyAlignment="1" applyProtection="1">
      <alignment horizontal="center" wrapText="1"/>
    </xf>
    <xf numFmtId="0" fontId="3" fillId="5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9" fontId="0" fillId="0" borderId="0" xfId="0" applyNumberForma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11" fillId="5" borderId="0" xfId="0" applyFont="1" applyFill="1" applyProtection="1">
      <protection locked="0"/>
    </xf>
    <xf numFmtId="0" fontId="0" fillId="0" borderId="0" xfId="0" applyAlignment="1">
      <alignment horizontal="center"/>
    </xf>
    <xf numFmtId="16" fontId="9" fillId="3" borderId="5" xfId="0" applyNumberFormat="1" applyFont="1" applyFill="1" applyBorder="1" applyAlignment="1" applyProtection="1">
      <alignment wrapText="1"/>
      <protection locked="0"/>
    </xf>
    <xf numFmtId="0" fontId="7" fillId="4" borderId="3" xfId="0" applyFont="1" applyFill="1" applyBorder="1" applyAlignment="1" applyProtection="1"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5" borderId="0" xfId="0" applyFont="1" applyFill="1" applyProtection="1">
      <protection locked="0"/>
    </xf>
    <xf numFmtId="0" fontId="6" fillId="5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protection locked="0"/>
    </xf>
    <xf numFmtId="164" fontId="10" fillId="2" borderId="2" xfId="0" applyNumberFormat="1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164" fontId="10" fillId="2" borderId="3" xfId="0" applyNumberFormat="1" applyFont="1" applyFill="1" applyBorder="1" applyAlignment="1" applyProtection="1">
      <alignment horizontal="center"/>
      <protection locked="0"/>
    </xf>
    <xf numFmtId="0" fontId="0" fillId="8" borderId="2" xfId="0" applyFill="1" applyBorder="1" applyProtection="1">
      <protection locked="0"/>
    </xf>
    <xf numFmtId="0" fontId="2" fillId="2" borderId="2" xfId="1" applyBorder="1" applyAlignment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7" fillId="9" borderId="2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13" fillId="5" borderId="2" xfId="0" applyFont="1" applyFill="1" applyBorder="1" applyProtection="1">
      <protection locked="0"/>
    </xf>
    <xf numFmtId="0" fontId="13" fillId="5" borderId="0" xfId="0" applyFont="1" applyFill="1" applyBorder="1" applyProtection="1">
      <protection locked="0"/>
    </xf>
    <xf numFmtId="0" fontId="13" fillId="10" borderId="0" xfId="0" applyFont="1" applyFill="1"/>
    <xf numFmtId="164" fontId="3" fillId="11" borderId="2" xfId="0" applyNumberFormat="1" applyFont="1" applyFill="1" applyBorder="1" applyAlignment="1" applyProtection="1">
      <alignment horizontal="center" wrapText="1"/>
    </xf>
    <xf numFmtId="0" fontId="13" fillId="11" borderId="2" xfId="0" applyFont="1" applyFill="1" applyBorder="1" applyAlignment="1" applyProtection="1">
      <alignment horizontal="center"/>
    </xf>
    <xf numFmtId="14" fontId="9" fillId="11" borderId="2" xfId="0" applyNumberFormat="1" applyFont="1" applyFill="1" applyBorder="1" applyAlignment="1" applyProtection="1">
      <alignment horizontal="center" wrapText="1"/>
      <protection locked="0"/>
    </xf>
    <xf numFmtId="0" fontId="12" fillId="11" borderId="2" xfId="0" applyFont="1" applyFill="1" applyBorder="1" applyAlignment="1">
      <alignment horizontal="center"/>
    </xf>
    <xf numFmtId="0" fontId="9" fillId="11" borderId="2" xfId="0" applyFont="1" applyFill="1" applyBorder="1" applyAlignment="1" applyProtection="1">
      <alignment horizontal="center"/>
      <protection locked="0"/>
    </xf>
    <xf numFmtId="0" fontId="7" fillId="12" borderId="2" xfId="0" applyFont="1" applyFill="1" applyBorder="1" applyAlignment="1" applyProtection="1">
      <alignment horizontal="center"/>
      <protection locked="0"/>
    </xf>
    <xf numFmtId="16" fontId="17" fillId="12" borderId="2" xfId="0" applyNumberFormat="1" applyFont="1" applyFill="1" applyBorder="1" applyAlignment="1" applyProtection="1">
      <alignment horizontal="center" wrapText="1"/>
      <protection locked="0"/>
    </xf>
    <xf numFmtId="0" fontId="1" fillId="13" borderId="2" xfId="0" applyFont="1" applyFill="1" applyBorder="1" applyAlignment="1" applyProtection="1">
      <alignment horizontal="center"/>
      <protection locked="0"/>
    </xf>
    <xf numFmtId="0" fontId="1" fillId="13" borderId="2" xfId="0" applyFont="1" applyFill="1" applyBorder="1" applyProtection="1">
      <protection locked="0"/>
    </xf>
    <xf numFmtId="0" fontId="1" fillId="13" borderId="2" xfId="0" applyFont="1" applyFill="1" applyBorder="1" applyAlignment="1" applyProtection="1">
      <alignment horizontal="left"/>
      <protection locked="0"/>
    </xf>
    <xf numFmtId="164" fontId="4" fillId="14" borderId="2" xfId="0" applyNumberFormat="1" applyFont="1" applyFill="1" applyBorder="1" applyAlignment="1" applyProtection="1">
      <alignment horizontal="center"/>
    </xf>
    <xf numFmtId="0" fontId="4" fillId="14" borderId="2" xfId="0" applyFont="1" applyFill="1" applyBorder="1" applyAlignment="1">
      <alignment horizontal="center"/>
    </xf>
    <xf numFmtId="0" fontId="1" fillId="15" borderId="2" xfId="0" applyFont="1" applyFill="1" applyBorder="1" applyAlignment="1" applyProtection="1">
      <alignment horizontal="center"/>
      <protection locked="0"/>
    </xf>
    <xf numFmtId="0" fontId="1" fillId="15" borderId="2" xfId="0" applyFont="1" applyFill="1" applyBorder="1" applyProtection="1">
      <protection locked="0"/>
    </xf>
    <xf numFmtId="0" fontId="1" fillId="15" borderId="2" xfId="0" applyFont="1" applyFill="1" applyBorder="1" applyAlignment="1" applyProtection="1">
      <alignment horizontal="left"/>
      <protection locked="0"/>
    </xf>
    <xf numFmtId="0" fontId="3" fillId="16" borderId="2" xfId="0" applyNumberFormat="1" applyFont="1" applyFill="1" applyBorder="1" applyAlignment="1" applyProtection="1">
      <alignment wrapText="1"/>
    </xf>
    <xf numFmtId="0" fontId="3" fillId="16" borderId="2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2" fillId="9" borderId="1" xfId="0" applyFont="1" applyFill="1" applyBorder="1" applyAlignment="1" applyProtection="1">
      <protection locked="0"/>
    </xf>
    <xf numFmtId="0" fontId="0" fillId="0" borderId="5" xfId="0" applyBorder="1"/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10" fillId="2" borderId="3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4.1964754405699294E-3"/>
                  <c:y val="-5.15518451759789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4887067687967952E-3"/>
                  <c:y val="2.28605761629194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5809095291660254E-3"/>
                  <c:y val="2.97742782152234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0427839377220707E-2"/>
                  <c:y val="-9.052145590235085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3964635999447436E-2"/>
                  <c:y val="-3.7442002214178204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2.9834913492956559E-2"/>
                  <c:y val="-4.38883091420801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'Results summary'!$N$16:$N$22</c:f>
              <c:strCache>
                <c:ptCount val="7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F</c:v>
                </c:pt>
              </c:strCache>
            </c:strRef>
          </c:cat>
          <c:val>
            <c:numRef>
              <c:f>'Results summary'!$O$16:$O$22</c:f>
              <c:numCache>
                <c:formatCode>General</c:formatCode>
                <c:ptCount val="7"/>
                <c:pt idx="0">
                  <c:v>48</c:v>
                </c:pt>
                <c:pt idx="1">
                  <c:v>29</c:v>
                </c:pt>
                <c:pt idx="2">
                  <c:v>23</c:v>
                </c:pt>
                <c:pt idx="3">
                  <c:v>12</c:v>
                </c:pt>
                <c:pt idx="4">
                  <c:v>18</c:v>
                </c:pt>
                <c:pt idx="5">
                  <c:v>11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94534611761"/>
          <c:y val="9.2500015811276648E-2"/>
          <c:w val="6.0975663756316134E-2"/>
          <c:h val="0.82000088543148963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877" l="0.70000000000000062" r="0.70000000000000062" t="0.75000000000000877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917425</xdr:colOff>
      <xdr:row>158</xdr:row>
      <xdr:rowOff>128134</xdr:rowOff>
    </xdr:from>
    <xdr:to>
      <xdr:col>5</xdr:col>
      <xdr:colOff>917425</xdr:colOff>
      <xdr:row>162</xdr:row>
      <xdr:rowOff>23359</xdr:rowOff>
    </xdr:to>
    <xdr:cxnSp macro="">
      <xdr:nvCxnSpPr>
        <xdr:cNvPr id="3" name="Straight Arrow Connector 2"/>
        <xdr:cNvCxnSpPr/>
      </xdr:nvCxnSpPr>
      <xdr:spPr>
        <a:xfrm>
          <a:off x="3686479" y="31710313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</xdr:colOff>
      <xdr:row>26</xdr:row>
      <xdr:rowOff>47626</xdr:rowOff>
    </xdr:from>
    <xdr:to>
      <xdr:col>16</xdr:col>
      <xdr:colOff>466165</xdr:colOff>
      <xdr:row>38</xdr:row>
      <xdr:rowOff>132790</xdr:rowOff>
    </xdr:to>
    <xdr:sp macro="" textlink="">
      <xdr:nvSpPr>
        <xdr:cNvPr id="4" name="TextBox 3"/>
        <xdr:cNvSpPr txBox="1"/>
      </xdr:nvSpPr>
      <xdr:spPr>
        <a:xfrm>
          <a:off x="6948208" y="5067861"/>
          <a:ext cx="3491192" cy="237116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u="sng"/>
            <a:t>Results summary</a:t>
          </a:r>
        </a:p>
        <a:p>
          <a:endParaRPr lang="en-GB"/>
        </a:p>
        <a:p>
          <a:r>
            <a:rPr lang="en-GB"/>
            <a:t>There were a good spread of grades. </a:t>
          </a:r>
        </a:p>
        <a:p>
          <a:endParaRPr lang="en-GB"/>
        </a:p>
        <a:p>
          <a:r>
            <a:rPr lang="en-GB"/>
            <a:t>The</a:t>
          </a:r>
          <a:r>
            <a:rPr lang="en-GB" baseline="0"/>
            <a:t> class was well occupied and the presentations were a good standard with a lot of effort put into them.</a:t>
          </a:r>
          <a:endParaRPr lang="en-GB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EN201 Summer (2013) Class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58"/>
  <sheetViews>
    <sheetView tabSelected="1" topLeftCell="D52" zoomScale="130" zoomScaleNormal="130" workbookViewId="0">
      <pane xSplit="4" topLeftCell="R1" activePane="topRight" state="frozen"/>
      <selection activeCell="D43" sqref="D43"/>
      <selection pane="topRight" activeCell="AB59" sqref="AB59"/>
    </sheetView>
  </sheetViews>
  <sheetFormatPr defaultRowHeight="15" x14ac:dyDescent="0.25"/>
  <cols>
    <col min="1" max="2" width="9.140625" style="1"/>
    <col min="3" max="3" width="8.140625" style="29" bestFit="1" customWidth="1"/>
    <col min="4" max="4" width="9.5703125" style="3" bestFit="1" customWidth="1"/>
    <col min="5" max="5" width="5.42578125" style="3" bestFit="1" customWidth="1"/>
    <col min="6" max="6" width="21.42578125" style="1" bestFit="1" customWidth="1"/>
    <col min="7" max="7" width="24.140625" style="1" bestFit="1" customWidth="1"/>
    <col min="8" max="13" width="3.5703125" style="1" customWidth="1"/>
    <col min="14" max="14" width="3.28515625" style="1" customWidth="1"/>
    <col min="15" max="15" width="0.140625" style="1" customWidth="1"/>
    <col min="16" max="16" width="5.85546875" style="1" bestFit="1" customWidth="1"/>
    <col min="17" max="17" width="5" style="1" bestFit="1" customWidth="1"/>
    <col min="18" max="18" width="1.5703125" customWidth="1"/>
    <col min="19" max="19" width="16.140625" bestFit="1" customWidth="1"/>
    <col min="20" max="20" width="1.7109375" customWidth="1"/>
    <col min="21" max="22" width="8.7109375" style="1" customWidth="1"/>
    <col min="23" max="23" width="3.5703125" style="1" customWidth="1"/>
    <col min="24" max="24" width="11.85546875" style="1" bestFit="1" customWidth="1"/>
    <col min="25" max="25" width="7.140625" style="1" bestFit="1" customWidth="1"/>
    <col min="26" max="26" width="3.140625" style="1" customWidth="1"/>
    <col min="27" max="27" width="7.85546875" style="1" bestFit="1" customWidth="1"/>
    <col min="28" max="28" width="18.28515625" style="1" customWidth="1"/>
    <col min="29" max="29" width="34" style="1" customWidth="1"/>
    <col min="30" max="30" width="17.5703125" style="1" customWidth="1"/>
    <col min="31" max="37" width="9.140625" style="1"/>
    <col min="38" max="38" width="6.85546875" style="1" customWidth="1"/>
    <col min="39" max="16384" width="9.140625" style="1"/>
  </cols>
  <sheetData>
    <row r="2" spans="1:25" ht="18.75" x14ac:dyDescent="0.3">
      <c r="A2" s="20" t="s">
        <v>0</v>
      </c>
      <c r="B2" s="20"/>
      <c r="C2" s="31" t="s">
        <v>1</v>
      </c>
      <c r="D2" s="21" t="s">
        <v>2</v>
      </c>
      <c r="E2" s="21" t="s">
        <v>3</v>
      </c>
      <c r="F2" s="21" t="s">
        <v>4</v>
      </c>
      <c r="G2" s="22" t="s">
        <v>5</v>
      </c>
      <c r="H2" s="40" t="s">
        <v>6</v>
      </c>
      <c r="I2" s="15"/>
      <c r="J2" s="15"/>
      <c r="K2" s="15"/>
      <c r="L2" s="15"/>
      <c r="M2" s="15"/>
      <c r="N2" s="15"/>
      <c r="O2" s="15"/>
      <c r="P2" s="15"/>
      <c r="Q2" s="16"/>
      <c r="S2" s="39" t="s">
        <v>34</v>
      </c>
      <c r="U2" s="67" t="s">
        <v>7</v>
      </c>
      <c r="V2" s="68"/>
      <c r="W2" s="4"/>
      <c r="X2" s="69" t="s">
        <v>8</v>
      </c>
      <c r="Y2" s="70"/>
    </row>
    <row r="3" spans="1:25" ht="30" x14ac:dyDescent="0.5">
      <c r="A3" s="23"/>
      <c r="B3" s="23"/>
      <c r="C3" s="24"/>
      <c r="D3" s="24"/>
      <c r="E3" s="24"/>
      <c r="F3" s="25"/>
      <c r="G3" s="26"/>
      <c r="H3" s="19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27</v>
      </c>
      <c r="O3" s="5" t="s">
        <v>28</v>
      </c>
      <c r="P3" s="56" t="s">
        <v>29</v>
      </c>
      <c r="Q3" s="52" t="s">
        <v>30</v>
      </c>
      <c r="S3" s="53" t="s">
        <v>37</v>
      </c>
      <c r="U3" s="55" t="s">
        <v>35</v>
      </c>
      <c r="V3" s="54" t="s">
        <v>15</v>
      </c>
      <c r="W3" s="6"/>
      <c r="X3" s="41" t="s">
        <v>8</v>
      </c>
      <c r="Y3" s="41" t="s">
        <v>16</v>
      </c>
    </row>
    <row r="4" spans="1:25" x14ac:dyDescent="0.25">
      <c r="C4" s="3"/>
      <c r="P4" s="3" t="s">
        <v>63</v>
      </c>
      <c r="Q4" s="3" t="s">
        <v>324</v>
      </c>
      <c r="S4" s="18" t="s">
        <v>325</v>
      </c>
      <c r="U4" s="3" t="s">
        <v>325</v>
      </c>
      <c r="V4" s="3" t="s">
        <v>326</v>
      </c>
      <c r="X4" s="3" t="s">
        <v>17</v>
      </c>
    </row>
    <row r="5" spans="1:25" ht="16.5" customHeight="1" x14ac:dyDescent="0.25">
      <c r="A5" s="43"/>
      <c r="B5" s="43"/>
      <c r="C5" s="47"/>
      <c r="D5" s="57">
        <v>1</v>
      </c>
      <c r="E5" s="57" t="s">
        <v>39</v>
      </c>
      <c r="F5" s="58" t="s">
        <v>187</v>
      </c>
      <c r="G5" s="59" t="s">
        <v>188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13"/>
      <c r="P5" s="9">
        <f t="shared" ref="P5:P36" si="0">SUM(H5:N5)</f>
        <v>7</v>
      </c>
      <c r="Q5" s="50">
        <f t="shared" ref="Q5:Q36" si="1">P5/7*15</f>
        <v>15</v>
      </c>
      <c r="R5" s="49"/>
      <c r="S5" s="51">
        <v>30</v>
      </c>
      <c r="T5" s="10"/>
      <c r="U5" s="11">
        <v>16</v>
      </c>
      <c r="V5" s="50">
        <f t="shared" ref="V5:V36" si="2">U5/30*55</f>
        <v>29.333333333333332</v>
      </c>
      <c r="W5" s="12"/>
      <c r="X5" s="60">
        <f t="shared" ref="X5:X36" si="3">Q5+S5+V5</f>
        <v>74.333333333333329</v>
      </c>
      <c r="Y5" s="61" t="str">
        <f t="shared" ref="Y5:Y18" si="4">IF(X5&gt;=79.5,"A",IF(X5&gt;=74.5,"B+",IF(X5&gt;=69.5,"B",IF(X5&gt;=64.5,"C+",IF(X5&gt;=59.5,"C",IF(X5&gt;=54.5,"D+",IF(X5&gt;=44.5,"D",IF(X5&lt;44.5,"FAIL"))))))))</f>
        <v>B</v>
      </c>
    </row>
    <row r="6" spans="1:25" ht="16.5" customHeight="1" x14ac:dyDescent="0.25">
      <c r="A6" s="43"/>
      <c r="B6" s="43"/>
      <c r="C6" s="47"/>
      <c r="D6" s="57">
        <v>1</v>
      </c>
      <c r="E6" s="57" t="s">
        <v>39</v>
      </c>
      <c r="F6" s="58" t="s">
        <v>189</v>
      </c>
      <c r="G6" s="59" t="s">
        <v>190</v>
      </c>
      <c r="H6" s="2">
        <v>1</v>
      </c>
      <c r="I6" s="2">
        <v>1</v>
      </c>
      <c r="J6" s="2">
        <v>0</v>
      </c>
      <c r="K6" s="2">
        <v>1</v>
      </c>
      <c r="L6" s="2">
        <v>1</v>
      </c>
      <c r="M6" s="2">
        <v>1</v>
      </c>
      <c r="N6" s="2">
        <v>1</v>
      </c>
      <c r="O6" s="13"/>
      <c r="P6" s="9">
        <f t="shared" si="0"/>
        <v>6</v>
      </c>
      <c r="Q6" s="50">
        <f t="shared" si="1"/>
        <v>12.857142857142856</v>
      </c>
      <c r="R6" s="49"/>
      <c r="S6" s="51">
        <v>30</v>
      </c>
      <c r="T6" s="10"/>
      <c r="U6" s="11">
        <v>22</v>
      </c>
      <c r="V6" s="50">
        <f t="shared" si="2"/>
        <v>40.333333333333329</v>
      </c>
      <c r="W6" s="12"/>
      <c r="X6" s="60">
        <f t="shared" si="3"/>
        <v>83.190476190476176</v>
      </c>
      <c r="Y6" s="61" t="str">
        <f t="shared" si="4"/>
        <v>A</v>
      </c>
    </row>
    <row r="7" spans="1:25" ht="16.5" customHeight="1" x14ac:dyDescent="0.25">
      <c r="A7" s="43"/>
      <c r="B7" s="43"/>
      <c r="C7" s="47"/>
      <c r="D7" s="57">
        <v>1</v>
      </c>
      <c r="E7" s="57" t="s">
        <v>39</v>
      </c>
      <c r="F7" s="58" t="s">
        <v>191</v>
      </c>
      <c r="G7" s="59" t="s">
        <v>192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13"/>
      <c r="P7" s="9">
        <f t="shared" si="0"/>
        <v>7</v>
      </c>
      <c r="Q7" s="50">
        <f t="shared" si="1"/>
        <v>15</v>
      </c>
      <c r="R7" s="49"/>
      <c r="S7" s="51">
        <v>30</v>
      </c>
      <c r="T7" s="10"/>
      <c r="U7" s="11">
        <v>25</v>
      </c>
      <c r="V7" s="50">
        <f t="shared" si="2"/>
        <v>45.833333333333336</v>
      </c>
      <c r="W7" s="12"/>
      <c r="X7" s="60">
        <f t="shared" si="3"/>
        <v>90.833333333333343</v>
      </c>
      <c r="Y7" s="61" t="str">
        <f t="shared" si="4"/>
        <v>A</v>
      </c>
    </row>
    <row r="8" spans="1:25" ht="16.5" customHeight="1" x14ac:dyDescent="0.25">
      <c r="A8" s="43"/>
      <c r="B8" s="43"/>
      <c r="C8" s="47"/>
      <c r="D8" s="57">
        <v>1</v>
      </c>
      <c r="E8" s="57" t="s">
        <v>38</v>
      </c>
      <c r="F8" s="58" t="s">
        <v>193</v>
      </c>
      <c r="G8" s="59" t="s">
        <v>194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13"/>
      <c r="P8" s="9">
        <f t="shared" si="0"/>
        <v>7</v>
      </c>
      <c r="Q8" s="50">
        <f t="shared" si="1"/>
        <v>15</v>
      </c>
      <c r="R8" s="49"/>
      <c r="S8" s="51">
        <v>30</v>
      </c>
      <c r="T8" s="10"/>
      <c r="U8" s="11">
        <v>30</v>
      </c>
      <c r="V8" s="50">
        <f t="shared" si="2"/>
        <v>55</v>
      </c>
      <c r="W8" s="12"/>
      <c r="X8" s="60">
        <f t="shared" si="3"/>
        <v>100</v>
      </c>
      <c r="Y8" s="61" t="str">
        <f t="shared" si="4"/>
        <v>A</v>
      </c>
    </row>
    <row r="9" spans="1:25" ht="16.5" customHeight="1" x14ac:dyDescent="0.25">
      <c r="A9" s="43"/>
      <c r="B9" s="43"/>
      <c r="C9" s="47"/>
      <c r="D9" s="57">
        <v>1</v>
      </c>
      <c r="E9" s="57" t="s">
        <v>39</v>
      </c>
      <c r="F9" s="58" t="s">
        <v>195</v>
      </c>
      <c r="G9" s="59" t="s">
        <v>196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1</v>
      </c>
      <c r="O9" s="13"/>
      <c r="P9" s="9">
        <f t="shared" si="0"/>
        <v>7</v>
      </c>
      <c r="Q9" s="50">
        <f t="shared" si="1"/>
        <v>15</v>
      </c>
      <c r="R9" s="49"/>
      <c r="S9" s="51">
        <v>30</v>
      </c>
      <c r="T9" s="10"/>
      <c r="U9" s="11">
        <v>25</v>
      </c>
      <c r="V9" s="50">
        <f t="shared" si="2"/>
        <v>45.833333333333336</v>
      </c>
      <c r="W9" s="12"/>
      <c r="X9" s="60">
        <f t="shared" si="3"/>
        <v>90.833333333333343</v>
      </c>
      <c r="Y9" s="61" t="str">
        <f t="shared" si="4"/>
        <v>A</v>
      </c>
    </row>
    <row r="10" spans="1:25" ht="16.5" customHeight="1" x14ac:dyDescent="0.25">
      <c r="A10" s="43"/>
      <c r="B10" s="43"/>
      <c r="C10" s="47"/>
      <c r="D10" s="57">
        <v>1</v>
      </c>
      <c r="E10" s="57" t="s">
        <v>38</v>
      </c>
      <c r="F10" s="58" t="s">
        <v>197</v>
      </c>
      <c r="G10" s="59" t="s">
        <v>198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1</v>
      </c>
      <c r="O10" s="13"/>
      <c r="P10" s="9">
        <f t="shared" si="0"/>
        <v>7</v>
      </c>
      <c r="Q10" s="50">
        <f t="shared" si="1"/>
        <v>15</v>
      </c>
      <c r="R10" s="49"/>
      <c r="S10" s="51">
        <v>30</v>
      </c>
      <c r="T10" s="10"/>
      <c r="U10" s="11">
        <v>30</v>
      </c>
      <c r="V10" s="50">
        <f t="shared" si="2"/>
        <v>55</v>
      </c>
      <c r="W10" s="12"/>
      <c r="X10" s="60">
        <f t="shared" si="3"/>
        <v>100</v>
      </c>
      <c r="Y10" s="61" t="str">
        <f t="shared" si="4"/>
        <v>A</v>
      </c>
    </row>
    <row r="11" spans="1:25" ht="16.5" customHeight="1" x14ac:dyDescent="0.25">
      <c r="A11" s="43"/>
      <c r="B11" s="43"/>
      <c r="C11" s="47"/>
      <c r="D11" s="57">
        <v>1</v>
      </c>
      <c r="E11" s="57" t="s">
        <v>54</v>
      </c>
      <c r="F11" s="58" t="s">
        <v>214</v>
      </c>
      <c r="G11" s="59" t="s">
        <v>215</v>
      </c>
      <c r="H11" s="2">
        <v>1</v>
      </c>
      <c r="I11" s="2">
        <v>1</v>
      </c>
      <c r="J11" s="2">
        <v>1</v>
      </c>
      <c r="K11" s="2">
        <v>1</v>
      </c>
      <c r="L11" s="2">
        <v>0</v>
      </c>
      <c r="M11" s="2">
        <v>1</v>
      </c>
      <c r="N11" s="2">
        <v>1</v>
      </c>
      <c r="O11" s="13"/>
      <c r="P11" s="9">
        <f t="shared" si="0"/>
        <v>6</v>
      </c>
      <c r="Q11" s="50">
        <f t="shared" si="1"/>
        <v>12.857142857142856</v>
      </c>
      <c r="R11" s="49"/>
      <c r="S11" s="51">
        <v>30</v>
      </c>
      <c r="T11" s="10"/>
      <c r="U11" s="11">
        <v>18</v>
      </c>
      <c r="V11" s="50">
        <f t="shared" si="2"/>
        <v>33</v>
      </c>
      <c r="W11" s="12"/>
      <c r="X11" s="60">
        <f t="shared" si="3"/>
        <v>75.857142857142861</v>
      </c>
      <c r="Y11" s="61" t="str">
        <f t="shared" si="4"/>
        <v>B+</v>
      </c>
    </row>
    <row r="12" spans="1:25" ht="16.5" customHeight="1" x14ac:dyDescent="0.25">
      <c r="A12" s="43"/>
      <c r="B12" s="43"/>
      <c r="C12" s="47"/>
      <c r="D12" s="57">
        <v>1</v>
      </c>
      <c r="E12" s="57" t="s">
        <v>39</v>
      </c>
      <c r="F12" s="58" t="s">
        <v>216</v>
      </c>
      <c r="G12" s="59" t="s">
        <v>217</v>
      </c>
      <c r="H12" s="2">
        <v>1</v>
      </c>
      <c r="I12" s="2">
        <v>1</v>
      </c>
      <c r="J12" s="2">
        <v>1</v>
      </c>
      <c r="K12" s="2">
        <v>1</v>
      </c>
      <c r="L12" s="2">
        <v>0</v>
      </c>
      <c r="M12" s="2">
        <v>1</v>
      </c>
      <c r="N12" s="2">
        <v>1</v>
      </c>
      <c r="O12" s="13"/>
      <c r="P12" s="9">
        <f t="shared" si="0"/>
        <v>6</v>
      </c>
      <c r="Q12" s="50">
        <f t="shared" si="1"/>
        <v>12.857142857142856</v>
      </c>
      <c r="R12" s="49"/>
      <c r="S12" s="51">
        <v>30</v>
      </c>
      <c r="T12" s="10"/>
      <c r="U12" s="11">
        <v>25</v>
      </c>
      <c r="V12" s="50">
        <f t="shared" si="2"/>
        <v>45.833333333333336</v>
      </c>
      <c r="W12" s="12"/>
      <c r="X12" s="60">
        <f t="shared" si="3"/>
        <v>88.69047619047619</v>
      </c>
      <c r="Y12" s="61" t="str">
        <f t="shared" si="4"/>
        <v>A</v>
      </c>
    </row>
    <row r="13" spans="1:25" ht="16.5" customHeight="1" x14ac:dyDescent="0.25">
      <c r="A13" s="43"/>
      <c r="B13" s="43"/>
      <c r="C13" s="47"/>
      <c r="D13" s="62">
        <v>2</v>
      </c>
      <c r="E13" s="62" t="s">
        <v>39</v>
      </c>
      <c r="F13" s="63" t="s">
        <v>44</v>
      </c>
      <c r="G13" s="64" t="s">
        <v>45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">
        <v>1</v>
      </c>
      <c r="N13" s="2">
        <v>1</v>
      </c>
      <c r="O13" s="13"/>
      <c r="P13" s="9">
        <f t="shared" si="0"/>
        <v>7</v>
      </c>
      <c r="Q13" s="50">
        <f t="shared" si="1"/>
        <v>15</v>
      </c>
      <c r="R13" s="49"/>
      <c r="S13" s="51">
        <v>19</v>
      </c>
      <c r="T13" s="10"/>
      <c r="U13" s="11">
        <v>21</v>
      </c>
      <c r="V13" s="50">
        <f t="shared" si="2"/>
        <v>38.5</v>
      </c>
      <c r="W13" s="12"/>
      <c r="X13" s="60">
        <f t="shared" si="3"/>
        <v>72.5</v>
      </c>
      <c r="Y13" s="61" t="str">
        <f t="shared" si="4"/>
        <v>B</v>
      </c>
    </row>
    <row r="14" spans="1:25" ht="16.5" customHeight="1" x14ac:dyDescent="0.25">
      <c r="A14" s="43"/>
      <c r="B14" s="43"/>
      <c r="C14" s="47"/>
      <c r="D14" s="62">
        <v>2</v>
      </c>
      <c r="E14" s="62" t="s">
        <v>39</v>
      </c>
      <c r="F14" s="63" t="s">
        <v>46</v>
      </c>
      <c r="G14" s="64" t="s">
        <v>47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13"/>
      <c r="P14" s="9">
        <f t="shared" si="0"/>
        <v>7</v>
      </c>
      <c r="Q14" s="50">
        <f t="shared" si="1"/>
        <v>15</v>
      </c>
      <c r="R14" s="49"/>
      <c r="S14" s="51">
        <v>19</v>
      </c>
      <c r="T14" s="10"/>
      <c r="U14" s="11">
        <v>19</v>
      </c>
      <c r="V14" s="50">
        <f t="shared" si="2"/>
        <v>34.833333333333329</v>
      </c>
      <c r="W14" s="12"/>
      <c r="X14" s="60">
        <f t="shared" si="3"/>
        <v>68.833333333333329</v>
      </c>
      <c r="Y14" s="61" t="str">
        <f t="shared" si="4"/>
        <v>C+</v>
      </c>
    </row>
    <row r="15" spans="1:25" ht="16.5" customHeight="1" x14ac:dyDescent="0.25">
      <c r="A15" s="7"/>
      <c r="B15" s="7"/>
      <c r="C15" s="30"/>
      <c r="D15" s="62">
        <v>2</v>
      </c>
      <c r="E15" s="62" t="s">
        <v>39</v>
      </c>
      <c r="F15" s="63" t="s">
        <v>48</v>
      </c>
      <c r="G15" s="64" t="s">
        <v>49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>
        <v>1</v>
      </c>
      <c r="N15" s="2">
        <v>1</v>
      </c>
      <c r="O15" s="13"/>
      <c r="P15" s="9">
        <f t="shared" si="0"/>
        <v>7</v>
      </c>
      <c r="Q15" s="50">
        <f t="shared" si="1"/>
        <v>15</v>
      </c>
      <c r="R15" s="49"/>
      <c r="S15" s="51">
        <v>19</v>
      </c>
      <c r="T15" s="10"/>
      <c r="U15" s="11">
        <v>19</v>
      </c>
      <c r="V15" s="50">
        <f t="shared" si="2"/>
        <v>34.833333333333329</v>
      </c>
      <c r="W15" s="12"/>
      <c r="X15" s="60">
        <f t="shared" si="3"/>
        <v>68.833333333333329</v>
      </c>
      <c r="Y15" s="61" t="str">
        <f t="shared" si="4"/>
        <v>C+</v>
      </c>
    </row>
    <row r="16" spans="1:25" ht="16.5" customHeight="1" x14ac:dyDescent="0.25">
      <c r="A16" s="8"/>
      <c r="B16" s="8"/>
      <c r="C16" s="30"/>
      <c r="D16" s="62">
        <v>2</v>
      </c>
      <c r="E16" s="62" t="s">
        <v>39</v>
      </c>
      <c r="F16" s="63" t="s">
        <v>116</v>
      </c>
      <c r="G16" s="64" t="s">
        <v>117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0</v>
      </c>
      <c r="N16" s="2">
        <v>1</v>
      </c>
      <c r="O16" s="13"/>
      <c r="P16" s="9">
        <f t="shared" si="0"/>
        <v>6</v>
      </c>
      <c r="Q16" s="50">
        <f t="shared" si="1"/>
        <v>12.857142857142856</v>
      </c>
      <c r="R16" s="49"/>
      <c r="S16" s="51">
        <v>19</v>
      </c>
      <c r="T16" s="10"/>
      <c r="U16" s="11">
        <v>24</v>
      </c>
      <c r="V16" s="50">
        <f t="shared" si="2"/>
        <v>44</v>
      </c>
      <c r="W16" s="12"/>
      <c r="X16" s="60">
        <f t="shared" si="3"/>
        <v>75.857142857142861</v>
      </c>
      <c r="Y16" s="61" t="str">
        <f t="shared" si="4"/>
        <v>B+</v>
      </c>
    </row>
    <row r="17" spans="1:26" ht="16.5" customHeight="1" x14ac:dyDescent="0.25">
      <c r="A17" s="43"/>
      <c r="B17" s="43"/>
      <c r="C17" s="47"/>
      <c r="D17" s="62">
        <v>2</v>
      </c>
      <c r="E17" s="62" t="s">
        <v>39</v>
      </c>
      <c r="F17" s="63" t="s">
        <v>56</v>
      </c>
      <c r="G17" s="64" t="s">
        <v>57</v>
      </c>
      <c r="H17" s="2">
        <v>1</v>
      </c>
      <c r="I17" s="2">
        <v>1</v>
      </c>
      <c r="J17" s="2">
        <v>1</v>
      </c>
      <c r="K17" s="2">
        <v>1</v>
      </c>
      <c r="L17" s="2">
        <v>1</v>
      </c>
      <c r="M17" s="2">
        <v>1</v>
      </c>
      <c r="N17" s="2">
        <v>1</v>
      </c>
      <c r="O17" s="13"/>
      <c r="P17" s="9">
        <f t="shared" si="0"/>
        <v>7</v>
      </c>
      <c r="Q17" s="50">
        <f t="shared" si="1"/>
        <v>15</v>
      </c>
      <c r="R17" s="49"/>
      <c r="S17" s="51">
        <v>19</v>
      </c>
      <c r="T17" s="10"/>
      <c r="U17" s="11">
        <v>20</v>
      </c>
      <c r="V17" s="50">
        <f t="shared" si="2"/>
        <v>36.666666666666664</v>
      </c>
      <c r="W17" s="12"/>
      <c r="X17" s="60">
        <f t="shared" si="3"/>
        <v>70.666666666666657</v>
      </c>
      <c r="Y17" s="61" t="str">
        <f t="shared" si="4"/>
        <v>B</v>
      </c>
    </row>
    <row r="18" spans="1:26" ht="16.5" customHeight="1" x14ac:dyDescent="0.25">
      <c r="A18" s="43"/>
      <c r="B18" s="43"/>
      <c r="C18" s="47"/>
      <c r="D18" s="62">
        <v>2</v>
      </c>
      <c r="E18" s="62" t="s">
        <v>38</v>
      </c>
      <c r="F18" s="63" t="s">
        <v>146</v>
      </c>
      <c r="G18" s="64" t="s">
        <v>147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13"/>
      <c r="P18" s="9">
        <f t="shared" si="0"/>
        <v>7</v>
      </c>
      <c r="Q18" s="50">
        <f t="shared" si="1"/>
        <v>15</v>
      </c>
      <c r="R18" s="49"/>
      <c r="S18" s="51">
        <v>19</v>
      </c>
      <c r="T18" s="10"/>
      <c r="U18" s="11">
        <v>28</v>
      </c>
      <c r="V18" s="50">
        <f t="shared" si="2"/>
        <v>51.333333333333336</v>
      </c>
      <c r="W18" s="12"/>
      <c r="X18" s="60">
        <f t="shared" si="3"/>
        <v>85.333333333333343</v>
      </c>
      <c r="Y18" s="61" t="str">
        <f t="shared" si="4"/>
        <v>A</v>
      </c>
    </row>
    <row r="19" spans="1:26" ht="16.5" customHeight="1" x14ac:dyDescent="0.25">
      <c r="A19" s="43"/>
      <c r="B19" s="43"/>
      <c r="C19" s="47"/>
      <c r="D19" s="62">
        <v>2</v>
      </c>
      <c r="E19" s="62" t="s">
        <v>38</v>
      </c>
      <c r="F19" s="63" t="s">
        <v>148</v>
      </c>
      <c r="G19" s="64" t="s">
        <v>149</v>
      </c>
      <c r="H19" s="2">
        <v>1</v>
      </c>
      <c r="I19" s="2">
        <v>0</v>
      </c>
      <c r="J19" s="2">
        <v>1</v>
      </c>
      <c r="K19" s="2">
        <v>0</v>
      </c>
      <c r="L19" s="2">
        <v>0</v>
      </c>
      <c r="M19" s="2">
        <v>0</v>
      </c>
      <c r="N19" s="2">
        <v>0</v>
      </c>
      <c r="O19" s="13"/>
      <c r="P19" s="9">
        <f t="shared" si="0"/>
        <v>2</v>
      </c>
      <c r="Q19" s="50">
        <f t="shared" si="1"/>
        <v>4.2857142857142856</v>
      </c>
      <c r="R19" s="49"/>
      <c r="S19" s="51">
        <v>0</v>
      </c>
      <c r="T19" s="10"/>
      <c r="U19" s="11"/>
      <c r="V19" s="50">
        <f t="shared" si="2"/>
        <v>0</v>
      </c>
      <c r="W19" s="12"/>
      <c r="X19" s="60">
        <f t="shared" si="3"/>
        <v>4.2857142857142856</v>
      </c>
      <c r="Y19" s="61" t="s">
        <v>26</v>
      </c>
    </row>
    <row r="20" spans="1:26" ht="16.5" customHeight="1" x14ac:dyDescent="0.25">
      <c r="A20" s="43"/>
      <c r="B20" s="43"/>
      <c r="C20" s="47"/>
      <c r="D20" s="62">
        <v>2</v>
      </c>
      <c r="E20" s="62" t="s">
        <v>39</v>
      </c>
      <c r="F20" s="63" t="s">
        <v>333</v>
      </c>
      <c r="G20" s="64" t="s">
        <v>334</v>
      </c>
      <c r="H20" s="2">
        <v>0</v>
      </c>
      <c r="I20" s="2">
        <v>0</v>
      </c>
      <c r="J20" s="2">
        <v>0</v>
      </c>
      <c r="K20" s="2">
        <v>1</v>
      </c>
      <c r="L20" s="2">
        <v>1</v>
      </c>
      <c r="M20" s="13">
        <v>1</v>
      </c>
      <c r="N20" s="2">
        <v>1</v>
      </c>
      <c r="O20" s="13"/>
      <c r="P20" s="9">
        <f t="shared" si="0"/>
        <v>4</v>
      </c>
      <c r="Q20" s="50">
        <f t="shared" si="1"/>
        <v>8.5714285714285712</v>
      </c>
      <c r="R20" s="49"/>
      <c r="S20" s="51">
        <v>19</v>
      </c>
      <c r="T20" s="10"/>
      <c r="U20" s="11">
        <v>27</v>
      </c>
      <c r="V20" s="50">
        <f t="shared" si="2"/>
        <v>49.5</v>
      </c>
      <c r="W20" s="12"/>
      <c r="X20" s="60">
        <f t="shared" si="3"/>
        <v>77.071428571428569</v>
      </c>
      <c r="Y20" s="61" t="str">
        <f t="shared" ref="Y20:Y51" si="5">IF(X20&gt;=79.5,"A",IF(X20&gt;=74.5,"B+",IF(X20&gt;=69.5,"B",IF(X20&gt;=64.5,"C+",IF(X20&gt;=59.5,"C",IF(X20&gt;=54.5,"D+",IF(X20&gt;=44.5,"D",IF(X20&lt;44.5,"FAIL"))))))))</f>
        <v>B+</v>
      </c>
    </row>
    <row r="21" spans="1:26" ht="16.5" customHeight="1" x14ac:dyDescent="0.25">
      <c r="A21" s="43"/>
      <c r="B21" s="43"/>
      <c r="C21" s="47"/>
      <c r="D21" s="57">
        <v>3</v>
      </c>
      <c r="E21" s="57" t="s">
        <v>39</v>
      </c>
      <c r="F21" s="58" t="s">
        <v>94</v>
      </c>
      <c r="G21" s="59" t="s">
        <v>95</v>
      </c>
      <c r="H21" s="2">
        <v>1</v>
      </c>
      <c r="I21" s="2">
        <v>1</v>
      </c>
      <c r="J21" s="2">
        <v>1</v>
      </c>
      <c r="K21" s="2">
        <v>1</v>
      </c>
      <c r="L21" s="2">
        <v>1</v>
      </c>
      <c r="M21" s="2">
        <v>1</v>
      </c>
      <c r="N21" s="2">
        <v>1</v>
      </c>
      <c r="O21" s="13"/>
      <c r="P21" s="9">
        <f t="shared" si="0"/>
        <v>7</v>
      </c>
      <c r="Q21" s="50">
        <f t="shared" si="1"/>
        <v>15</v>
      </c>
      <c r="R21" s="49"/>
      <c r="S21" s="51">
        <v>16</v>
      </c>
      <c r="T21" s="10"/>
      <c r="U21" s="11">
        <v>16</v>
      </c>
      <c r="V21" s="50">
        <f t="shared" si="2"/>
        <v>29.333333333333332</v>
      </c>
      <c r="W21" s="12"/>
      <c r="X21" s="60">
        <f t="shared" si="3"/>
        <v>60.333333333333329</v>
      </c>
      <c r="Y21" s="61" t="str">
        <f t="shared" si="5"/>
        <v>C</v>
      </c>
    </row>
    <row r="22" spans="1:26" ht="16.5" customHeight="1" x14ac:dyDescent="0.25">
      <c r="A22" s="7"/>
      <c r="B22" s="7"/>
      <c r="C22" s="30"/>
      <c r="D22" s="57">
        <v>3</v>
      </c>
      <c r="E22" s="57" t="s">
        <v>38</v>
      </c>
      <c r="F22" s="58" t="s">
        <v>96</v>
      </c>
      <c r="G22" s="59" t="s">
        <v>97</v>
      </c>
      <c r="H22" s="2">
        <v>1</v>
      </c>
      <c r="I22" s="2">
        <v>1</v>
      </c>
      <c r="J22" s="2">
        <v>1</v>
      </c>
      <c r="K22" s="2">
        <v>1</v>
      </c>
      <c r="L22" s="2">
        <v>1</v>
      </c>
      <c r="M22" s="2">
        <v>1</v>
      </c>
      <c r="N22" s="2">
        <v>1</v>
      </c>
      <c r="O22" s="13"/>
      <c r="P22" s="9">
        <f t="shared" si="0"/>
        <v>7</v>
      </c>
      <c r="Q22" s="50">
        <f t="shared" si="1"/>
        <v>15</v>
      </c>
      <c r="R22" s="49"/>
      <c r="S22" s="51">
        <v>16</v>
      </c>
      <c r="T22" s="10"/>
      <c r="U22" s="11">
        <v>14</v>
      </c>
      <c r="V22" s="50">
        <f t="shared" si="2"/>
        <v>25.666666666666668</v>
      </c>
      <c r="W22" s="12"/>
      <c r="X22" s="60">
        <f t="shared" si="3"/>
        <v>56.666666666666671</v>
      </c>
      <c r="Y22" s="61" t="str">
        <f t="shared" si="5"/>
        <v>D+</v>
      </c>
    </row>
    <row r="23" spans="1:26" ht="16.5" customHeight="1" x14ac:dyDescent="0.25">
      <c r="A23" s="43"/>
      <c r="B23" s="43"/>
      <c r="C23" s="47"/>
      <c r="D23" s="57">
        <v>3</v>
      </c>
      <c r="E23" s="57" t="s">
        <v>38</v>
      </c>
      <c r="F23" s="58" t="s">
        <v>50</v>
      </c>
      <c r="G23" s="59" t="s">
        <v>51</v>
      </c>
      <c r="H23" s="2">
        <v>1</v>
      </c>
      <c r="I23" s="2">
        <v>1</v>
      </c>
      <c r="J23" s="2">
        <v>1</v>
      </c>
      <c r="K23" s="2">
        <v>1</v>
      </c>
      <c r="L23" s="2">
        <v>1</v>
      </c>
      <c r="M23" s="2">
        <v>1</v>
      </c>
      <c r="N23" s="2">
        <v>1</v>
      </c>
      <c r="O23" s="13"/>
      <c r="P23" s="9">
        <f t="shared" si="0"/>
        <v>7</v>
      </c>
      <c r="Q23" s="50">
        <f t="shared" si="1"/>
        <v>15</v>
      </c>
      <c r="R23" s="49"/>
      <c r="S23" s="51">
        <v>16</v>
      </c>
      <c r="T23" s="10"/>
      <c r="U23" s="11">
        <v>23</v>
      </c>
      <c r="V23" s="50">
        <f t="shared" si="2"/>
        <v>42.166666666666671</v>
      </c>
      <c r="W23" s="12"/>
      <c r="X23" s="60">
        <f t="shared" si="3"/>
        <v>73.166666666666671</v>
      </c>
      <c r="Y23" s="61" t="str">
        <f t="shared" si="5"/>
        <v>B</v>
      </c>
    </row>
    <row r="24" spans="1:26" ht="16.5" customHeight="1" x14ac:dyDescent="0.25">
      <c r="A24" s="43"/>
      <c r="B24" s="43"/>
      <c r="C24" s="47"/>
      <c r="D24" s="57">
        <v>3</v>
      </c>
      <c r="E24" s="57" t="s">
        <v>38</v>
      </c>
      <c r="F24" s="58" t="s">
        <v>52</v>
      </c>
      <c r="G24" s="59" t="s">
        <v>53</v>
      </c>
      <c r="H24" s="2">
        <v>1</v>
      </c>
      <c r="I24" s="2">
        <v>1</v>
      </c>
      <c r="J24" s="2">
        <v>1</v>
      </c>
      <c r="K24" s="2">
        <v>1</v>
      </c>
      <c r="L24" s="2">
        <v>1</v>
      </c>
      <c r="M24" s="2">
        <v>1</v>
      </c>
      <c r="N24" s="2">
        <v>1</v>
      </c>
      <c r="O24" s="13"/>
      <c r="P24" s="9">
        <f t="shared" si="0"/>
        <v>7</v>
      </c>
      <c r="Q24" s="50">
        <f t="shared" si="1"/>
        <v>15</v>
      </c>
      <c r="R24" s="49"/>
      <c r="S24" s="51">
        <v>16</v>
      </c>
      <c r="T24" s="10"/>
      <c r="U24" s="11">
        <v>22</v>
      </c>
      <c r="V24" s="50">
        <f t="shared" si="2"/>
        <v>40.333333333333329</v>
      </c>
      <c r="W24" s="12"/>
      <c r="X24" s="60">
        <f t="shared" si="3"/>
        <v>71.333333333333329</v>
      </c>
      <c r="Y24" s="61" t="str">
        <f t="shared" si="5"/>
        <v>B</v>
      </c>
    </row>
    <row r="25" spans="1:26" ht="16.5" customHeight="1" x14ac:dyDescent="0.25">
      <c r="A25" s="43"/>
      <c r="B25" s="43"/>
      <c r="C25" s="47"/>
      <c r="D25" s="57">
        <v>3</v>
      </c>
      <c r="E25" s="57" t="s">
        <v>38</v>
      </c>
      <c r="F25" s="58" t="s">
        <v>53</v>
      </c>
      <c r="G25" s="59" t="s">
        <v>174</v>
      </c>
      <c r="H25" s="2">
        <v>1</v>
      </c>
      <c r="I25" s="2">
        <v>0</v>
      </c>
      <c r="J25" s="2">
        <v>1</v>
      </c>
      <c r="K25" s="2">
        <v>0</v>
      </c>
      <c r="L25" s="2">
        <v>0</v>
      </c>
      <c r="M25" s="2">
        <v>1</v>
      </c>
      <c r="N25" s="2">
        <v>1</v>
      </c>
      <c r="O25" s="13"/>
      <c r="P25" s="9">
        <f t="shared" si="0"/>
        <v>4</v>
      </c>
      <c r="Q25" s="50">
        <f t="shared" si="1"/>
        <v>8.5714285714285712</v>
      </c>
      <c r="R25" s="49"/>
      <c r="S25" s="51">
        <v>16</v>
      </c>
      <c r="T25" s="10"/>
      <c r="U25" s="11">
        <v>21</v>
      </c>
      <c r="V25" s="50">
        <f t="shared" si="2"/>
        <v>38.5</v>
      </c>
      <c r="W25" s="12"/>
      <c r="X25" s="60">
        <f t="shared" si="3"/>
        <v>63.071428571428569</v>
      </c>
      <c r="Y25" s="61" t="str">
        <f t="shared" si="5"/>
        <v>C</v>
      </c>
    </row>
    <row r="26" spans="1:26" ht="16.5" customHeight="1" x14ac:dyDescent="0.25">
      <c r="A26" s="43"/>
      <c r="B26" s="43"/>
      <c r="C26" s="47"/>
      <c r="D26" s="57">
        <v>3</v>
      </c>
      <c r="E26" s="57" t="s">
        <v>39</v>
      </c>
      <c r="F26" s="58" t="s">
        <v>327</v>
      </c>
      <c r="G26" s="59" t="s">
        <v>328</v>
      </c>
      <c r="H26" s="2">
        <v>1</v>
      </c>
      <c r="I26" s="2">
        <v>1</v>
      </c>
      <c r="J26" s="2">
        <v>1</v>
      </c>
      <c r="K26" s="2">
        <v>0</v>
      </c>
      <c r="L26" s="2">
        <v>1</v>
      </c>
      <c r="M26" s="2">
        <v>1</v>
      </c>
      <c r="N26" s="2">
        <v>1</v>
      </c>
      <c r="O26" s="13"/>
      <c r="P26" s="9">
        <f t="shared" si="0"/>
        <v>6</v>
      </c>
      <c r="Q26" s="50">
        <f t="shared" si="1"/>
        <v>12.857142857142856</v>
      </c>
      <c r="R26" s="49"/>
      <c r="S26" s="51">
        <v>16</v>
      </c>
      <c r="T26" s="10"/>
      <c r="U26" s="11">
        <v>16</v>
      </c>
      <c r="V26" s="50">
        <f t="shared" si="2"/>
        <v>29.333333333333332</v>
      </c>
      <c r="W26" s="12"/>
      <c r="X26" s="60">
        <f t="shared" si="3"/>
        <v>58.19047619047619</v>
      </c>
      <c r="Y26" s="61" t="str">
        <f t="shared" si="5"/>
        <v>D+</v>
      </c>
    </row>
    <row r="27" spans="1:26" ht="16.5" customHeight="1" x14ac:dyDescent="0.25">
      <c r="A27" s="43"/>
      <c r="B27" s="43"/>
      <c r="C27" s="47"/>
      <c r="D27" s="62">
        <v>4</v>
      </c>
      <c r="E27" s="62" t="s">
        <v>38</v>
      </c>
      <c r="F27" s="63" t="s">
        <v>78</v>
      </c>
      <c r="G27" s="64" t="s">
        <v>79</v>
      </c>
      <c r="H27" s="2">
        <v>1</v>
      </c>
      <c r="I27" s="2">
        <v>1</v>
      </c>
      <c r="J27" s="2">
        <v>1</v>
      </c>
      <c r="K27" s="2">
        <v>1</v>
      </c>
      <c r="L27" s="2">
        <v>1</v>
      </c>
      <c r="M27" s="2">
        <v>1</v>
      </c>
      <c r="N27" s="2">
        <v>1</v>
      </c>
      <c r="O27" s="13"/>
      <c r="P27" s="9">
        <f t="shared" si="0"/>
        <v>7</v>
      </c>
      <c r="Q27" s="50">
        <f t="shared" si="1"/>
        <v>15</v>
      </c>
      <c r="R27" s="49"/>
      <c r="S27" s="51">
        <v>24.5</v>
      </c>
      <c r="T27" s="10"/>
      <c r="U27" s="11">
        <v>28</v>
      </c>
      <c r="V27" s="50">
        <f t="shared" si="2"/>
        <v>51.333333333333336</v>
      </c>
      <c r="W27" s="12"/>
      <c r="X27" s="60">
        <f t="shared" si="3"/>
        <v>90.833333333333343</v>
      </c>
      <c r="Y27" s="61" t="str">
        <f t="shared" si="5"/>
        <v>A</v>
      </c>
    </row>
    <row r="28" spans="1:26" ht="16.5" customHeight="1" x14ac:dyDescent="0.25">
      <c r="A28" s="7"/>
      <c r="B28" s="7"/>
      <c r="C28" s="30"/>
      <c r="D28" s="62">
        <v>4</v>
      </c>
      <c r="E28" s="62" t="s">
        <v>39</v>
      </c>
      <c r="F28" s="63" t="s">
        <v>86</v>
      </c>
      <c r="G28" s="64" t="s">
        <v>87</v>
      </c>
      <c r="H28" s="2">
        <v>1</v>
      </c>
      <c r="I28" s="2">
        <v>1</v>
      </c>
      <c r="J28" s="2">
        <v>1</v>
      </c>
      <c r="K28" s="2">
        <v>1</v>
      </c>
      <c r="L28" s="2">
        <v>1</v>
      </c>
      <c r="M28" s="2">
        <v>1</v>
      </c>
      <c r="N28" s="2">
        <v>1</v>
      </c>
      <c r="O28" s="13"/>
      <c r="P28" s="9">
        <f t="shared" si="0"/>
        <v>7</v>
      </c>
      <c r="Q28" s="50">
        <f t="shared" si="1"/>
        <v>15</v>
      </c>
      <c r="R28" s="49"/>
      <c r="S28" s="51">
        <v>24.5</v>
      </c>
      <c r="T28" s="10"/>
      <c r="U28" s="11">
        <v>19</v>
      </c>
      <c r="V28" s="50">
        <f t="shared" si="2"/>
        <v>34.833333333333329</v>
      </c>
      <c r="W28" s="12"/>
      <c r="X28" s="60">
        <f t="shared" si="3"/>
        <v>74.333333333333329</v>
      </c>
      <c r="Y28" s="61" t="str">
        <f t="shared" si="5"/>
        <v>B</v>
      </c>
      <c r="Z28" s="14"/>
    </row>
    <row r="29" spans="1:26" ht="16.5" customHeight="1" x14ac:dyDescent="0.25">
      <c r="D29" s="62">
        <v>4</v>
      </c>
      <c r="E29" s="62" t="s">
        <v>39</v>
      </c>
      <c r="F29" s="63" t="s">
        <v>88</v>
      </c>
      <c r="G29" s="64" t="s">
        <v>89</v>
      </c>
      <c r="H29" s="2">
        <v>1</v>
      </c>
      <c r="I29" s="2">
        <v>1</v>
      </c>
      <c r="J29" s="2">
        <v>1</v>
      </c>
      <c r="K29" s="2">
        <v>1</v>
      </c>
      <c r="L29" s="2">
        <v>1</v>
      </c>
      <c r="M29" s="2">
        <v>1</v>
      </c>
      <c r="N29" s="2">
        <v>1</v>
      </c>
      <c r="O29" s="13"/>
      <c r="P29" s="9">
        <f t="shared" si="0"/>
        <v>7</v>
      </c>
      <c r="Q29" s="50">
        <f t="shared" si="1"/>
        <v>15</v>
      </c>
      <c r="R29" s="49"/>
      <c r="S29" s="51">
        <v>24.5</v>
      </c>
      <c r="T29" s="10"/>
      <c r="U29" s="11">
        <v>19</v>
      </c>
      <c r="V29" s="50">
        <f t="shared" si="2"/>
        <v>34.833333333333329</v>
      </c>
      <c r="W29" s="12"/>
      <c r="X29" s="60">
        <f t="shared" si="3"/>
        <v>74.333333333333329</v>
      </c>
      <c r="Y29" s="61" t="str">
        <f t="shared" si="5"/>
        <v>B</v>
      </c>
    </row>
    <row r="30" spans="1:26" ht="16.5" customHeight="1" x14ac:dyDescent="0.25">
      <c r="A30" s="45"/>
      <c r="B30" s="45"/>
      <c r="C30" s="48"/>
      <c r="D30" s="62">
        <v>4</v>
      </c>
      <c r="E30" s="62" t="s">
        <v>39</v>
      </c>
      <c r="F30" s="63" t="s">
        <v>90</v>
      </c>
      <c r="G30" s="64" t="s">
        <v>91</v>
      </c>
      <c r="H30" s="2">
        <v>1</v>
      </c>
      <c r="I30" s="2">
        <v>1</v>
      </c>
      <c r="J30" s="2">
        <v>1</v>
      </c>
      <c r="K30" s="2">
        <v>1</v>
      </c>
      <c r="L30" s="2">
        <v>1</v>
      </c>
      <c r="M30" s="2">
        <v>1</v>
      </c>
      <c r="N30" s="2">
        <v>1</v>
      </c>
      <c r="O30" s="13"/>
      <c r="P30" s="9">
        <f t="shared" si="0"/>
        <v>7</v>
      </c>
      <c r="Q30" s="50">
        <f t="shared" si="1"/>
        <v>15</v>
      </c>
      <c r="R30" s="49"/>
      <c r="S30" s="51">
        <v>24.5</v>
      </c>
      <c r="T30" s="10"/>
      <c r="U30" s="11">
        <v>14</v>
      </c>
      <c r="V30" s="50">
        <f t="shared" si="2"/>
        <v>25.666666666666668</v>
      </c>
      <c r="W30" s="12"/>
      <c r="X30" s="60">
        <f t="shared" si="3"/>
        <v>65.166666666666671</v>
      </c>
      <c r="Y30" s="61" t="str">
        <f t="shared" si="5"/>
        <v>C+</v>
      </c>
    </row>
    <row r="31" spans="1:26" ht="16.5" customHeight="1" x14ac:dyDescent="0.25">
      <c r="A31" s="45"/>
      <c r="B31" s="45"/>
      <c r="C31" s="48"/>
      <c r="D31" s="62">
        <v>4</v>
      </c>
      <c r="E31" s="62" t="s">
        <v>39</v>
      </c>
      <c r="F31" s="63" t="s">
        <v>92</v>
      </c>
      <c r="G31" s="64" t="s">
        <v>93</v>
      </c>
      <c r="H31" s="2">
        <v>1</v>
      </c>
      <c r="I31" s="2">
        <v>1</v>
      </c>
      <c r="J31" s="2">
        <v>1</v>
      </c>
      <c r="K31" s="2">
        <v>1</v>
      </c>
      <c r="L31" s="2">
        <v>1</v>
      </c>
      <c r="M31" s="2">
        <v>1</v>
      </c>
      <c r="N31" s="2">
        <v>1</v>
      </c>
      <c r="O31" s="13"/>
      <c r="P31" s="9">
        <f t="shared" si="0"/>
        <v>7</v>
      </c>
      <c r="Q31" s="50">
        <f t="shared" si="1"/>
        <v>15</v>
      </c>
      <c r="R31" s="49"/>
      <c r="S31" s="51">
        <v>24.5</v>
      </c>
      <c r="T31" s="10"/>
      <c r="U31" s="11">
        <v>30</v>
      </c>
      <c r="V31" s="50">
        <f t="shared" si="2"/>
        <v>55</v>
      </c>
      <c r="W31" s="12"/>
      <c r="X31" s="60">
        <f t="shared" si="3"/>
        <v>94.5</v>
      </c>
      <c r="Y31" s="61" t="str">
        <f t="shared" si="5"/>
        <v>A</v>
      </c>
    </row>
    <row r="32" spans="1:26" ht="16.5" customHeight="1" x14ac:dyDescent="0.25">
      <c r="D32" s="62">
        <v>4</v>
      </c>
      <c r="E32" s="62" t="s">
        <v>38</v>
      </c>
      <c r="F32" s="63" t="s">
        <v>144</v>
      </c>
      <c r="G32" s="64" t="s">
        <v>145</v>
      </c>
      <c r="H32" s="2">
        <v>1</v>
      </c>
      <c r="I32" s="2">
        <v>1</v>
      </c>
      <c r="J32" s="2">
        <v>1</v>
      </c>
      <c r="K32" s="2">
        <v>1</v>
      </c>
      <c r="L32" s="2">
        <v>1</v>
      </c>
      <c r="M32" s="2">
        <v>1</v>
      </c>
      <c r="N32" s="2">
        <v>1</v>
      </c>
      <c r="O32" s="13"/>
      <c r="P32" s="9">
        <f t="shared" si="0"/>
        <v>7</v>
      </c>
      <c r="Q32" s="50">
        <f t="shared" si="1"/>
        <v>15</v>
      </c>
      <c r="R32" s="49"/>
      <c r="S32" s="51">
        <v>24.5</v>
      </c>
      <c r="T32" s="10"/>
      <c r="U32" s="11">
        <v>20</v>
      </c>
      <c r="V32" s="50">
        <f t="shared" si="2"/>
        <v>36.666666666666664</v>
      </c>
      <c r="W32" s="12"/>
      <c r="X32" s="60">
        <f t="shared" si="3"/>
        <v>76.166666666666657</v>
      </c>
      <c r="Y32" s="61" t="str">
        <f t="shared" si="5"/>
        <v>B+</v>
      </c>
    </row>
    <row r="33" spans="1:25" ht="16.5" customHeight="1" x14ac:dyDescent="0.25">
      <c r="D33" s="62">
        <v>4</v>
      </c>
      <c r="E33" s="62" t="s">
        <v>38</v>
      </c>
      <c r="F33" s="63" t="s">
        <v>210</v>
      </c>
      <c r="G33" s="64" t="s">
        <v>211</v>
      </c>
      <c r="H33" s="2">
        <v>1</v>
      </c>
      <c r="I33" s="2">
        <v>1</v>
      </c>
      <c r="J33" s="2">
        <v>1</v>
      </c>
      <c r="K33" s="2">
        <v>0</v>
      </c>
      <c r="L33" s="2">
        <v>0</v>
      </c>
      <c r="M33" s="2">
        <v>1</v>
      </c>
      <c r="N33" s="2">
        <v>1</v>
      </c>
      <c r="O33" s="13"/>
      <c r="P33" s="9">
        <f t="shared" si="0"/>
        <v>5</v>
      </c>
      <c r="Q33" s="50">
        <f t="shared" si="1"/>
        <v>10.714285714285715</v>
      </c>
      <c r="R33" s="49"/>
      <c r="S33" s="51">
        <v>24.5</v>
      </c>
      <c r="T33" s="10"/>
      <c r="U33" s="11">
        <v>24</v>
      </c>
      <c r="V33" s="50">
        <f t="shared" si="2"/>
        <v>44</v>
      </c>
      <c r="W33" s="12"/>
      <c r="X33" s="60">
        <f t="shared" si="3"/>
        <v>79.214285714285722</v>
      </c>
      <c r="Y33" s="61" t="str">
        <f t="shared" si="5"/>
        <v>B+</v>
      </c>
    </row>
    <row r="34" spans="1:25" ht="16.5" customHeight="1" x14ac:dyDescent="0.25">
      <c r="D34" s="62">
        <v>4</v>
      </c>
      <c r="E34" s="62" t="s">
        <v>39</v>
      </c>
      <c r="F34" s="63" t="s">
        <v>212</v>
      </c>
      <c r="G34" s="64" t="s">
        <v>213</v>
      </c>
      <c r="H34" s="2">
        <v>1</v>
      </c>
      <c r="I34" s="2">
        <v>1</v>
      </c>
      <c r="J34" s="2">
        <v>1</v>
      </c>
      <c r="K34" s="2">
        <v>0</v>
      </c>
      <c r="L34" s="2">
        <v>1</v>
      </c>
      <c r="M34" s="2">
        <v>1</v>
      </c>
      <c r="N34" s="2">
        <v>1</v>
      </c>
      <c r="O34" s="13"/>
      <c r="P34" s="9">
        <f t="shared" si="0"/>
        <v>6</v>
      </c>
      <c r="Q34" s="50">
        <f t="shared" si="1"/>
        <v>12.857142857142856</v>
      </c>
      <c r="R34" s="49"/>
      <c r="S34" s="51">
        <v>24.5</v>
      </c>
      <c r="T34" s="10"/>
      <c r="U34" s="11">
        <v>22</v>
      </c>
      <c r="V34" s="50">
        <f t="shared" si="2"/>
        <v>40.333333333333329</v>
      </c>
      <c r="W34" s="12"/>
      <c r="X34" s="60">
        <f t="shared" si="3"/>
        <v>77.690476190476176</v>
      </c>
      <c r="Y34" s="61" t="str">
        <f t="shared" si="5"/>
        <v>B+</v>
      </c>
    </row>
    <row r="35" spans="1:25" ht="16.5" customHeight="1" x14ac:dyDescent="0.25">
      <c r="D35" s="62">
        <v>4</v>
      </c>
      <c r="E35" s="62" t="s">
        <v>38</v>
      </c>
      <c r="F35" s="63" t="s">
        <v>260</v>
      </c>
      <c r="G35" s="64" t="s">
        <v>259</v>
      </c>
      <c r="H35" s="2">
        <v>1</v>
      </c>
      <c r="I35" s="2">
        <v>1</v>
      </c>
      <c r="J35" s="2">
        <v>1</v>
      </c>
      <c r="K35" s="2">
        <v>0</v>
      </c>
      <c r="L35" s="2">
        <v>1</v>
      </c>
      <c r="M35" s="2">
        <v>1</v>
      </c>
      <c r="N35" s="2">
        <v>1</v>
      </c>
      <c r="O35" s="13"/>
      <c r="P35" s="9">
        <f t="shared" si="0"/>
        <v>6</v>
      </c>
      <c r="Q35" s="50">
        <f t="shared" si="1"/>
        <v>12.857142857142856</v>
      </c>
      <c r="R35" s="49"/>
      <c r="S35" s="51">
        <v>24.5</v>
      </c>
      <c r="T35" s="10"/>
      <c r="U35" s="11">
        <v>30</v>
      </c>
      <c r="V35" s="50">
        <f t="shared" si="2"/>
        <v>55</v>
      </c>
      <c r="W35" s="12"/>
      <c r="X35" s="60">
        <f t="shared" si="3"/>
        <v>92.357142857142861</v>
      </c>
      <c r="Y35" s="61" t="str">
        <f t="shared" si="5"/>
        <v>A</v>
      </c>
    </row>
    <row r="36" spans="1:25" ht="16.5" customHeight="1" x14ac:dyDescent="0.25">
      <c r="D36" s="62">
        <v>4</v>
      </c>
      <c r="E36" s="62" t="s">
        <v>39</v>
      </c>
      <c r="F36" s="63" t="s">
        <v>263</v>
      </c>
      <c r="G36" s="64" t="s">
        <v>264</v>
      </c>
      <c r="H36" s="2">
        <v>1</v>
      </c>
      <c r="I36" s="2">
        <v>1</v>
      </c>
      <c r="J36" s="2">
        <v>1</v>
      </c>
      <c r="K36" s="2">
        <v>1</v>
      </c>
      <c r="L36" s="2">
        <v>0</v>
      </c>
      <c r="M36" s="2">
        <v>1</v>
      </c>
      <c r="N36" s="2">
        <v>1</v>
      </c>
      <c r="O36" s="13"/>
      <c r="P36" s="9">
        <f t="shared" si="0"/>
        <v>6</v>
      </c>
      <c r="Q36" s="50">
        <f t="shared" si="1"/>
        <v>12.857142857142856</v>
      </c>
      <c r="R36" s="49"/>
      <c r="S36" s="51">
        <v>24.5</v>
      </c>
      <c r="T36" s="10"/>
      <c r="U36" s="11">
        <v>27</v>
      </c>
      <c r="V36" s="50">
        <f t="shared" si="2"/>
        <v>49.5</v>
      </c>
      <c r="W36" s="12"/>
      <c r="X36" s="60">
        <f t="shared" si="3"/>
        <v>86.857142857142861</v>
      </c>
      <c r="Y36" s="61" t="str">
        <f t="shared" si="5"/>
        <v>A</v>
      </c>
    </row>
    <row r="37" spans="1:25" ht="16.5" customHeight="1" x14ac:dyDescent="0.25">
      <c r="D37" s="57">
        <v>5</v>
      </c>
      <c r="E37" s="57" t="s">
        <v>39</v>
      </c>
      <c r="F37" s="58" t="s">
        <v>178</v>
      </c>
      <c r="G37" s="59" t="s">
        <v>179</v>
      </c>
      <c r="H37" s="2">
        <v>1</v>
      </c>
      <c r="I37" s="2">
        <v>1</v>
      </c>
      <c r="J37" s="2">
        <v>1</v>
      </c>
      <c r="K37" s="2">
        <v>1</v>
      </c>
      <c r="L37" s="2">
        <v>1</v>
      </c>
      <c r="M37" s="2">
        <v>1</v>
      </c>
      <c r="N37" s="2">
        <v>1</v>
      </c>
      <c r="O37" s="13"/>
      <c r="P37" s="9">
        <f t="shared" ref="P37:P68" si="6">SUM(H37:N37)</f>
        <v>7</v>
      </c>
      <c r="Q37" s="50">
        <f t="shared" ref="Q37:Q68" si="7">P37/7*15</f>
        <v>15</v>
      </c>
      <c r="R37" s="49"/>
      <c r="S37" s="51">
        <v>23.5</v>
      </c>
      <c r="T37" s="10"/>
      <c r="U37" s="11">
        <v>14</v>
      </c>
      <c r="V37" s="50">
        <f t="shared" ref="V37:V68" si="8">U37/30*55</f>
        <v>25.666666666666668</v>
      </c>
      <c r="W37" s="12"/>
      <c r="X37" s="60">
        <f t="shared" ref="X37:X68" si="9">Q37+S37+V37</f>
        <v>64.166666666666671</v>
      </c>
      <c r="Y37" s="61" t="str">
        <f t="shared" si="5"/>
        <v>C</v>
      </c>
    </row>
    <row r="38" spans="1:25" ht="16.5" customHeight="1" x14ac:dyDescent="0.25">
      <c r="D38" s="57">
        <v>5</v>
      </c>
      <c r="E38" s="57" t="s">
        <v>38</v>
      </c>
      <c r="F38" s="58" t="s">
        <v>180</v>
      </c>
      <c r="G38" s="59" t="s">
        <v>181</v>
      </c>
      <c r="H38" s="66"/>
      <c r="I38" s="66"/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6"/>
      <c r="P38" s="9">
        <f t="shared" si="6"/>
        <v>0</v>
      </c>
      <c r="Q38" s="50">
        <f t="shared" si="7"/>
        <v>0</v>
      </c>
      <c r="R38" s="49"/>
      <c r="S38" s="51">
        <v>23.5</v>
      </c>
      <c r="T38" s="10"/>
      <c r="U38" s="11">
        <v>15</v>
      </c>
      <c r="V38" s="50">
        <f t="shared" si="8"/>
        <v>27.5</v>
      </c>
      <c r="W38" s="12"/>
      <c r="X38" s="60">
        <f t="shared" si="9"/>
        <v>51</v>
      </c>
      <c r="Y38" s="61" t="str">
        <f t="shared" si="5"/>
        <v>D</v>
      </c>
    </row>
    <row r="39" spans="1:25" ht="16.5" customHeight="1" x14ac:dyDescent="0.25">
      <c r="D39" s="57">
        <v>5</v>
      </c>
      <c r="E39" s="57" t="s">
        <v>38</v>
      </c>
      <c r="F39" s="58" t="s">
        <v>183</v>
      </c>
      <c r="G39" s="59" t="s">
        <v>182</v>
      </c>
      <c r="H39" s="2">
        <v>1</v>
      </c>
      <c r="I39" s="2">
        <v>1</v>
      </c>
      <c r="J39" s="2">
        <v>1</v>
      </c>
      <c r="K39" s="2">
        <v>1</v>
      </c>
      <c r="L39" s="2">
        <v>1</v>
      </c>
      <c r="M39" s="2">
        <v>1</v>
      </c>
      <c r="N39" s="2">
        <v>1</v>
      </c>
      <c r="O39" s="13"/>
      <c r="P39" s="9">
        <f t="shared" si="6"/>
        <v>7</v>
      </c>
      <c r="Q39" s="50">
        <f t="shared" si="7"/>
        <v>15</v>
      </c>
      <c r="R39" s="49"/>
      <c r="S39" s="51">
        <v>23.5</v>
      </c>
      <c r="T39" s="10"/>
      <c r="U39" s="11">
        <v>21</v>
      </c>
      <c r="V39" s="50">
        <f t="shared" si="8"/>
        <v>38.5</v>
      </c>
      <c r="W39" s="12"/>
      <c r="X39" s="60">
        <f t="shared" si="9"/>
        <v>77</v>
      </c>
      <c r="Y39" s="61" t="str">
        <f t="shared" si="5"/>
        <v>B+</v>
      </c>
    </row>
    <row r="40" spans="1:25" ht="16.5" customHeight="1" x14ac:dyDescent="0.25">
      <c r="D40" s="57">
        <v>5</v>
      </c>
      <c r="E40" s="57" t="s">
        <v>39</v>
      </c>
      <c r="F40" s="58" t="s">
        <v>184</v>
      </c>
      <c r="G40" s="59" t="s">
        <v>58</v>
      </c>
      <c r="H40" s="2">
        <v>1</v>
      </c>
      <c r="I40" s="2">
        <v>1</v>
      </c>
      <c r="J40" s="2">
        <v>1</v>
      </c>
      <c r="K40" s="2">
        <v>1</v>
      </c>
      <c r="L40" s="2">
        <v>0</v>
      </c>
      <c r="M40" s="2">
        <v>1</v>
      </c>
      <c r="N40" s="2">
        <v>1</v>
      </c>
      <c r="O40" s="13"/>
      <c r="P40" s="9">
        <f t="shared" si="6"/>
        <v>6</v>
      </c>
      <c r="Q40" s="50">
        <f t="shared" si="7"/>
        <v>12.857142857142856</v>
      </c>
      <c r="R40" s="49"/>
      <c r="S40" s="51">
        <v>23.5</v>
      </c>
      <c r="T40" s="10"/>
      <c r="U40" s="11">
        <v>11</v>
      </c>
      <c r="V40" s="50">
        <f t="shared" si="8"/>
        <v>20.166666666666664</v>
      </c>
      <c r="W40" s="12"/>
      <c r="X40" s="60">
        <f t="shared" si="9"/>
        <v>56.523809523809518</v>
      </c>
      <c r="Y40" s="61" t="str">
        <f t="shared" si="5"/>
        <v>D+</v>
      </c>
    </row>
    <row r="41" spans="1:25" ht="16.5" customHeight="1" x14ac:dyDescent="0.25">
      <c r="D41" s="57">
        <v>5</v>
      </c>
      <c r="E41" s="57" t="s">
        <v>39</v>
      </c>
      <c r="F41" s="58" t="s">
        <v>270</v>
      </c>
      <c r="G41" s="59" t="s">
        <v>265</v>
      </c>
      <c r="H41" s="2">
        <v>1</v>
      </c>
      <c r="I41" s="2">
        <v>0</v>
      </c>
      <c r="J41" s="2">
        <v>1</v>
      </c>
      <c r="K41" s="2">
        <v>1</v>
      </c>
      <c r="L41" s="2">
        <v>1</v>
      </c>
      <c r="M41" s="2">
        <v>0</v>
      </c>
      <c r="N41" s="2">
        <v>1</v>
      </c>
      <c r="O41" s="13"/>
      <c r="P41" s="9">
        <f t="shared" si="6"/>
        <v>5</v>
      </c>
      <c r="Q41" s="50">
        <f t="shared" si="7"/>
        <v>10.714285714285715</v>
      </c>
      <c r="R41" s="49"/>
      <c r="S41" s="51">
        <v>23.5</v>
      </c>
      <c r="T41" s="10"/>
      <c r="U41" s="11">
        <v>19</v>
      </c>
      <c r="V41" s="50">
        <f t="shared" si="8"/>
        <v>34.833333333333329</v>
      </c>
      <c r="W41" s="12"/>
      <c r="X41" s="60">
        <f t="shared" si="9"/>
        <v>69.047619047619037</v>
      </c>
      <c r="Y41" s="61" t="str">
        <f t="shared" si="5"/>
        <v>C+</v>
      </c>
    </row>
    <row r="42" spans="1:25" ht="16.5" customHeight="1" x14ac:dyDescent="0.25">
      <c r="D42" s="57">
        <v>5</v>
      </c>
      <c r="E42" s="57" t="s">
        <v>39</v>
      </c>
      <c r="F42" s="58" t="s">
        <v>61</v>
      </c>
      <c r="G42" s="59" t="s">
        <v>271</v>
      </c>
      <c r="H42" s="2">
        <v>1</v>
      </c>
      <c r="I42" s="2">
        <v>0</v>
      </c>
      <c r="J42" s="2">
        <v>1</v>
      </c>
      <c r="K42" s="2">
        <v>1</v>
      </c>
      <c r="L42" s="2">
        <v>1</v>
      </c>
      <c r="M42" s="2">
        <v>1</v>
      </c>
      <c r="N42" s="2">
        <v>1</v>
      </c>
      <c r="O42" s="13"/>
      <c r="P42" s="9">
        <f t="shared" si="6"/>
        <v>6</v>
      </c>
      <c r="Q42" s="50">
        <f t="shared" si="7"/>
        <v>12.857142857142856</v>
      </c>
      <c r="R42" s="49"/>
      <c r="S42" s="51">
        <v>23.5</v>
      </c>
      <c r="T42" s="10"/>
      <c r="U42" s="11">
        <v>15</v>
      </c>
      <c r="V42" s="50">
        <f t="shared" si="8"/>
        <v>27.5</v>
      </c>
      <c r="W42" s="12"/>
      <c r="X42" s="60">
        <f t="shared" si="9"/>
        <v>63.857142857142854</v>
      </c>
      <c r="Y42" s="61" t="str">
        <f t="shared" si="5"/>
        <v>C</v>
      </c>
    </row>
    <row r="43" spans="1:25" ht="16.5" customHeight="1" x14ac:dyDescent="0.25">
      <c r="D43" s="57">
        <v>5</v>
      </c>
      <c r="E43" s="57" t="s">
        <v>38</v>
      </c>
      <c r="F43" s="58" t="s">
        <v>280</v>
      </c>
      <c r="G43" s="59" t="s">
        <v>281</v>
      </c>
      <c r="H43" s="2">
        <v>1</v>
      </c>
      <c r="I43" s="2">
        <v>0</v>
      </c>
      <c r="J43" s="2">
        <v>1</v>
      </c>
      <c r="K43" s="2">
        <v>1</v>
      </c>
      <c r="L43" s="2">
        <v>1</v>
      </c>
      <c r="M43" s="2">
        <v>1</v>
      </c>
      <c r="N43" s="2">
        <v>1</v>
      </c>
      <c r="O43" s="13"/>
      <c r="P43" s="9">
        <f t="shared" si="6"/>
        <v>6</v>
      </c>
      <c r="Q43" s="50">
        <f t="shared" si="7"/>
        <v>12.857142857142856</v>
      </c>
      <c r="R43" s="49"/>
      <c r="S43" s="51">
        <v>23.5</v>
      </c>
      <c r="T43" s="10"/>
      <c r="U43" s="11">
        <v>22</v>
      </c>
      <c r="V43" s="50">
        <f t="shared" si="8"/>
        <v>40.333333333333329</v>
      </c>
      <c r="W43" s="12"/>
      <c r="X43" s="60">
        <f t="shared" si="9"/>
        <v>76.690476190476176</v>
      </c>
      <c r="Y43" s="61" t="str">
        <f t="shared" si="5"/>
        <v>B+</v>
      </c>
    </row>
    <row r="44" spans="1:25" ht="16.5" customHeight="1" x14ac:dyDescent="0.25">
      <c r="D44" s="57">
        <v>5</v>
      </c>
      <c r="E44" s="57" t="s">
        <v>38</v>
      </c>
      <c r="F44" s="58" t="s">
        <v>304</v>
      </c>
      <c r="G44" s="59" t="s">
        <v>305</v>
      </c>
      <c r="H44" s="2">
        <v>1</v>
      </c>
      <c r="I44" s="2">
        <v>0</v>
      </c>
      <c r="J44" s="2">
        <v>0</v>
      </c>
      <c r="K44" s="2">
        <v>0</v>
      </c>
      <c r="L44" s="2">
        <v>0</v>
      </c>
      <c r="M44" s="2">
        <v>1</v>
      </c>
      <c r="N44" s="2">
        <v>1</v>
      </c>
      <c r="O44" s="13"/>
      <c r="P44" s="9">
        <f t="shared" si="6"/>
        <v>3</v>
      </c>
      <c r="Q44" s="50">
        <f t="shared" si="7"/>
        <v>6.4285714285714279</v>
      </c>
      <c r="R44" s="49"/>
      <c r="S44" s="51">
        <v>23.5</v>
      </c>
      <c r="T44" s="10"/>
      <c r="U44" s="11">
        <v>26</v>
      </c>
      <c r="V44" s="50">
        <f t="shared" si="8"/>
        <v>47.666666666666671</v>
      </c>
      <c r="W44" s="12"/>
      <c r="X44" s="60">
        <f t="shared" si="9"/>
        <v>77.595238095238102</v>
      </c>
      <c r="Y44" s="61" t="str">
        <f t="shared" si="5"/>
        <v>B+</v>
      </c>
    </row>
    <row r="45" spans="1:25" ht="16.5" customHeight="1" x14ac:dyDescent="0.25">
      <c r="D45" s="57">
        <v>5</v>
      </c>
      <c r="E45" s="57" t="s">
        <v>39</v>
      </c>
      <c r="F45" s="58" t="s">
        <v>331</v>
      </c>
      <c r="G45" s="59" t="s">
        <v>332</v>
      </c>
      <c r="H45" s="2">
        <v>0</v>
      </c>
      <c r="I45" s="2">
        <v>0</v>
      </c>
      <c r="J45" s="2">
        <v>1</v>
      </c>
      <c r="K45" s="13">
        <v>1</v>
      </c>
      <c r="L45" s="2">
        <v>0</v>
      </c>
      <c r="M45" s="2">
        <v>0</v>
      </c>
      <c r="N45" s="2">
        <v>1</v>
      </c>
      <c r="O45" s="13"/>
      <c r="P45" s="9">
        <f t="shared" si="6"/>
        <v>3</v>
      </c>
      <c r="Q45" s="50">
        <f t="shared" si="7"/>
        <v>6.4285714285714279</v>
      </c>
      <c r="R45" s="49"/>
      <c r="S45" s="51">
        <v>23.5</v>
      </c>
      <c r="T45" s="10"/>
      <c r="U45" s="11">
        <v>11</v>
      </c>
      <c r="V45" s="50">
        <f t="shared" si="8"/>
        <v>20.166666666666664</v>
      </c>
      <c r="W45" s="12"/>
      <c r="X45" s="60">
        <f t="shared" si="9"/>
        <v>50.095238095238088</v>
      </c>
      <c r="Y45" s="61" t="str">
        <f t="shared" si="5"/>
        <v>D</v>
      </c>
    </row>
    <row r="46" spans="1:25" ht="16.5" customHeight="1" x14ac:dyDescent="0.25">
      <c r="D46" s="62">
        <v>6</v>
      </c>
      <c r="E46" s="62" t="s">
        <v>38</v>
      </c>
      <c r="F46" s="63" t="s">
        <v>130</v>
      </c>
      <c r="G46" s="64" t="s">
        <v>131</v>
      </c>
      <c r="H46" s="2">
        <v>1</v>
      </c>
      <c r="I46" s="2">
        <v>1</v>
      </c>
      <c r="J46" s="2">
        <v>1</v>
      </c>
      <c r="K46" s="2">
        <v>1</v>
      </c>
      <c r="L46" s="2">
        <v>1</v>
      </c>
      <c r="M46" s="2">
        <v>1</v>
      </c>
      <c r="N46" s="2">
        <v>1</v>
      </c>
      <c r="O46" s="13"/>
      <c r="P46" s="9">
        <f t="shared" si="6"/>
        <v>7</v>
      </c>
      <c r="Q46" s="50">
        <f t="shared" si="7"/>
        <v>15</v>
      </c>
      <c r="R46" s="49"/>
      <c r="S46" s="51">
        <v>20.5</v>
      </c>
      <c r="T46" s="10"/>
      <c r="U46" s="11">
        <v>26</v>
      </c>
      <c r="V46" s="50">
        <f t="shared" si="8"/>
        <v>47.666666666666671</v>
      </c>
      <c r="W46" s="12"/>
      <c r="X46" s="60">
        <f t="shared" si="9"/>
        <v>83.166666666666671</v>
      </c>
      <c r="Y46" s="61" t="str">
        <f t="shared" si="5"/>
        <v>A</v>
      </c>
    </row>
    <row r="47" spans="1:25" ht="16.5" customHeight="1" x14ac:dyDescent="0.25">
      <c r="A47" s="45"/>
      <c r="B47" s="45"/>
      <c r="C47" s="48"/>
      <c r="D47" s="62">
        <v>6</v>
      </c>
      <c r="E47" s="62" t="s">
        <v>39</v>
      </c>
      <c r="F47" s="63" t="s">
        <v>176</v>
      </c>
      <c r="G47" s="64" t="s">
        <v>177</v>
      </c>
      <c r="H47" s="2">
        <v>1</v>
      </c>
      <c r="I47" s="2">
        <v>1</v>
      </c>
      <c r="J47" s="2">
        <v>1</v>
      </c>
      <c r="K47" s="2">
        <v>1</v>
      </c>
      <c r="L47" s="2">
        <v>1</v>
      </c>
      <c r="M47" s="2">
        <v>1</v>
      </c>
      <c r="N47" s="2">
        <v>1</v>
      </c>
      <c r="O47" s="13"/>
      <c r="P47" s="9">
        <f t="shared" si="6"/>
        <v>7</v>
      </c>
      <c r="Q47" s="50">
        <f t="shared" si="7"/>
        <v>15</v>
      </c>
      <c r="R47" s="49"/>
      <c r="S47" s="51">
        <v>20.5</v>
      </c>
      <c r="T47" s="10"/>
      <c r="U47" s="11">
        <v>22</v>
      </c>
      <c r="V47" s="50">
        <f t="shared" si="8"/>
        <v>40.333333333333329</v>
      </c>
      <c r="W47" s="12"/>
      <c r="X47" s="60">
        <f t="shared" si="9"/>
        <v>75.833333333333329</v>
      </c>
      <c r="Y47" s="61" t="str">
        <f t="shared" si="5"/>
        <v>B+</v>
      </c>
    </row>
    <row r="48" spans="1:25" ht="16.5" customHeight="1" x14ac:dyDescent="0.25">
      <c r="D48" s="62">
        <v>6</v>
      </c>
      <c r="E48" s="62" t="s">
        <v>39</v>
      </c>
      <c r="F48" s="63" t="s">
        <v>226</v>
      </c>
      <c r="G48" s="64" t="s">
        <v>227</v>
      </c>
      <c r="H48" s="2">
        <v>1</v>
      </c>
      <c r="I48" s="2">
        <v>1</v>
      </c>
      <c r="J48" s="2">
        <v>1</v>
      </c>
      <c r="K48" s="2">
        <v>1</v>
      </c>
      <c r="L48" s="2">
        <v>1</v>
      </c>
      <c r="M48" s="2">
        <v>1</v>
      </c>
      <c r="N48" s="2">
        <v>1</v>
      </c>
      <c r="O48" s="13"/>
      <c r="P48" s="9">
        <f t="shared" si="6"/>
        <v>7</v>
      </c>
      <c r="Q48" s="50">
        <f t="shared" si="7"/>
        <v>15</v>
      </c>
      <c r="R48" s="49"/>
      <c r="S48" s="51">
        <v>20.5</v>
      </c>
      <c r="T48" s="10"/>
      <c r="U48" s="11">
        <v>15</v>
      </c>
      <c r="V48" s="50">
        <f t="shared" si="8"/>
        <v>27.5</v>
      </c>
      <c r="W48" s="12"/>
      <c r="X48" s="60">
        <f t="shared" si="9"/>
        <v>63</v>
      </c>
      <c r="Y48" s="61" t="str">
        <f t="shared" si="5"/>
        <v>C</v>
      </c>
    </row>
    <row r="49" spans="1:25" ht="16.5" customHeight="1" x14ac:dyDescent="0.25">
      <c r="A49" s="45"/>
      <c r="B49" s="45"/>
      <c r="C49" s="48"/>
      <c r="D49" s="62">
        <v>6</v>
      </c>
      <c r="E49" s="62" t="s">
        <v>39</v>
      </c>
      <c r="F49" s="63" t="s">
        <v>42</v>
      </c>
      <c r="G49" s="64" t="s">
        <v>43</v>
      </c>
      <c r="H49" s="2">
        <v>1</v>
      </c>
      <c r="I49" s="2">
        <v>1</v>
      </c>
      <c r="J49" s="2">
        <v>1</v>
      </c>
      <c r="K49" s="2">
        <v>1</v>
      </c>
      <c r="L49" s="2">
        <v>1</v>
      </c>
      <c r="M49" s="2">
        <v>1</v>
      </c>
      <c r="N49" s="2">
        <v>1</v>
      </c>
      <c r="O49" s="13"/>
      <c r="P49" s="9">
        <f t="shared" si="6"/>
        <v>7</v>
      </c>
      <c r="Q49" s="50">
        <f t="shared" si="7"/>
        <v>15</v>
      </c>
      <c r="R49" s="49"/>
      <c r="S49" s="51">
        <v>20.5</v>
      </c>
      <c r="T49" s="10"/>
      <c r="U49" s="11">
        <v>26</v>
      </c>
      <c r="V49" s="50">
        <f t="shared" si="8"/>
        <v>47.666666666666671</v>
      </c>
      <c r="W49" s="12"/>
      <c r="X49" s="60">
        <f t="shared" si="9"/>
        <v>83.166666666666671</v>
      </c>
      <c r="Y49" s="61" t="str">
        <f t="shared" si="5"/>
        <v>A</v>
      </c>
    </row>
    <row r="50" spans="1:25" ht="16.5" customHeight="1" x14ac:dyDescent="0.25">
      <c r="D50" s="62">
        <v>6</v>
      </c>
      <c r="E50" s="62" t="s">
        <v>39</v>
      </c>
      <c r="F50" s="63" t="s">
        <v>228</v>
      </c>
      <c r="G50" s="64" t="s">
        <v>229</v>
      </c>
      <c r="H50" s="2">
        <v>1</v>
      </c>
      <c r="I50" s="2">
        <v>1</v>
      </c>
      <c r="J50" s="2">
        <v>1</v>
      </c>
      <c r="K50" s="2">
        <v>1</v>
      </c>
      <c r="L50" s="2">
        <v>1</v>
      </c>
      <c r="M50" s="2">
        <v>1</v>
      </c>
      <c r="N50" s="2">
        <v>1</v>
      </c>
      <c r="O50" s="13"/>
      <c r="P50" s="9">
        <f t="shared" si="6"/>
        <v>7</v>
      </c>
      <c r="Q50" s="50">
        <f t="shared" si="7"/>
        <v>15</v>
      </c>
      <c r="R50" s="49"/>
      <c r="S50" s="51">
        <v>20.5</v>
      </c>
      <c r="T50" s="10"/>
      <c r="U50" s="11">
        <v>24</v>
      </c>
      <c r="V50" s="50">
        <f t="shared" si="8"/>
        <v>44</v>
      </c>
      <c r="W50" s="12"/>
      <c r="X50" s="60">
        <f t="shared" si="9"/>
        <v>79.5</v>
      </c>
      <c r="Y50" s="61" t="str">
        <f t="shared" si="5"/>
        <v>A</v>
      </c>
    </row>
    <row r="51" spans="1:25" ht="16.5" customHeight="1" x14ac:dyDescent="0.25">
      <c r="D51" s="62">
        <v>6</v>
      </c>
      <c r="E51" s="62" t="s">
        <v>38</v>
      </c>
      <c r="F51" s="63" t="s">
        <v>261</v>
      </c>
      <c r="G51" s="64" t="s">
        <v>262</v>
      </c>
      <c r="H51" s="2">
        <v>1</v>
      </c>
      <c r="I51" s="2">
        <v>0</v>
      </c>
      <c r="J51" s="2">
        <v>1</v>
      </c>
      <c r="K51" s="2">
        <v>0</v>
      </c>
      <c r="L51" s="2">
        <v>1</v>
      </c>
      <c r="M51" s="2">
        <v>1</v>
      </c>
      <c r="N51" s="2">
        <v>1</v>
      </c>
      <c r="O51" s="13"/>
      <c r="P51" s="9">
        <f t="shared" si="6"/>
        <v>5</v>
      </c>
      <c r="Q51" s="50">
        <f t="shared" si="7"/>
        <v>10.714285714285715</v>
      </c>
      <c r="R51" s="49"/>
      <c r="S51" s="51">
        <v>20.5</v>
      </c>
      <c r="T51" s="10"/>
      <c r="U51" s="11">
        <v>21</v>
      </c>
      <c r="V51" s="50">
        <f t="shared" si="8"/>
        <v>38.5</v>
      </c>
      <c r="W51" s="12"/>
      <c r="X51" s="60">
        <f t="shared" si="9"/>
        <v>69.714285714285722</v>
      </c>
      <c r="Y51" s="61" t="str">
        <f t="shared" si="5"/>
        <v>B</v>
      </c>
    </row>
    <row r="52" spans="1:25" ht="16.5" customHeight="1" x14ac:dyDescent="0.25">
      <c r="D52" s="62">
        <v>6</v>
      </c>
      <c r="E52" s="62" t="s">
        <v>38</v>
      </c>
      <c r="F52" s="63" t="s">
        <v>243</v>
      </c>
      <c r="G52" s="64" t="s">
        <v>244</v>
      </c>
      <c r="H52" s="2">
        <v>1</v>
      </c>
      <c r="I52" s="2">
        <v>0</v>
      </c>
      <c r="J52" s="2">
        <v>1</v>
      </c>
      <c r="K52" s="2">
        <v>1</v>
      </c>
      <c r="L52" s="2">
        <v>0</v>
      </c>
      <c r="M52" s="2">
        <v>1</v>
      </c>
      <c r="N52" s="2">
        <v>1</v>
      </c>
      <c r="O52" s="13"/>
      <c r="P52" s="9">
        <f t="shared" si="6"/>
        <v>5</v>
      </c>
      <c r="Q52" s="50">
        <f t="shared" si="7"/>
        <v>10.714285714285715</v>
      </c>
      <c r="R52" s="49"/>
      <c r="S52" s="51">
        <v>20.5</v>
      </c>
      <c r="T52" s="10"/>
      <c r="U52" s="11">
        <v>24</v>
      </c>
      <c r="V52" s="50">
        <f t="shared" si="8"/>
        <v>44</v>
      </c>
      <c r="W52" s="12"/>
      <c r="X52" s="60">
        <f t="shared" si="9"/>
        <v>75.214285714285722</v>
      </c>
      <c r="Y52" s="61" t="str">
        <f t="shared" ref="Y52:Y83" si="10">IF(X52&gt;=79.5,"A",IF(X52&gt;=74.5,"B+",IF(X52&gt;=69.5,"B",IF(X52&gt;=64.5,"C+",IF(X52&gt;=59.5,"C",IF(X52&gt;=54.5,"D+",IF(X52&gt;=44.5,"D",IF(X52&lt;44.5,"FAIL"))))))))</f>
        <v>B+</v>
      </c>
    </row>
    <row r="53" spans="1:25" ht="16.5" customHeight="1" x14ac:dyDescent="0.25">
      <c r="D53" s="62">
        <v>6</v>
      </c>
      <c r="E53" s="62" t="s">
        <v>38</v>
      </c>
      <c r="F53" s="63" t="s">
        <v>245</v>
      </c>
      <c r="G53" s="64" t="s">
        <v>246</v>
      </c>
      <c r="H53" s="2">
        <v>1</v>
      </c>
      <c r="I53" s="2">
        <v>0</v>
      </c>
      <c r="J53" s="2">
        <v>0</v>
      </c>
      <c r="K53" s="2">
        <v>1</v>
      </c>
      <c r="L53" s="2">
        <v>0</v>
      </c>
      <c r="M53" s="2">
        <v>1</v>
      </c>
      <c r="N53" s="2">
        <v>1</v>
      </c>
      <c r="O53" s="13"/>
      <c r="P53" s="9">
        <f t="shared" si="6"/>
        <v>4</v>
      </c>
      <c r="Q53" s="50">
        <f t="shared" si="7"/>
        <v>8.5714285714285712</v>
      </c>
      <c r="R53" s="49"/>
      <c r="S53" s="51">
        <v>20.5</v>
      </c>
      <c r="T53" s="10"/>
      <c r="U53" s="11">
        <v>28</v>
      </c>
      <c r="V53" s="50">
        <f t="shared" si="8"/>
        <v>51.333333333333336</v>
      </c>
      <c r="W53" s="12"/>
      <c r="X53" s="60">
        <f t="shared" si="9"/>
        <v>80.404761904761898</v>
      </c>
      <c r="Y53" s="61" t="str">
        <f t="shared" si="10"/>
        <v>A</v>
      </c>
    </row>
    <row r="54" spans="1:25" ht="16.5" customHeight="1" x14ac:dyDescent="0.25">
      <c r="D54" s="62">
        <v>6</v>
      </c>
      <c r="E54" s="62" t="s">
        <v>39</v>
      </c>
      <c r="F54" s="63" t="s">
        <v>318</v>
      </c>
      <c r="G54" s="64" t="s">
        <v>319</v>
      </c>
      <c r="H54" s="2">
        <v>0</v>
      </c>
      <c r="I54" s="2">
        <v>1</v>
      </c>
      <c r="J54" s="2">
        <v>1</v>
      </c>
      <c r="K54" s="2">
        <v>1</v>
      </c>
      <c r="L54" s="2">
        <v>1</v>
      </c>
      <c r="M54" s="2">
        <v>1</v>
      </c>
      <c r="N54" s="2">
        <v>1</v>
      </c>
      <c r="O54" s="13"/>
      <c r="P54" s="9">
        <f t="shared" si="6"/>
        <v>6</v>
      </c>
      <c r="Q54" s="50">
        <f t="shared" si="7"/>
        <v>12.857142857142856</v>
      </c>
      <c r="R54" s="49"/>
      <c r="S54" s="51">
        <v>20.5</v>
      </c>
      <c r="T54" s="10"/>
      <c r="U54" s="11">
        <v>24</v>
      </c>
      <c r="V54" s="50">
        <f t="shared" si="8"/>
        <v>44</v>
      </c>
      <c r="W54" s="12"/>
      <c r="X54" s="60">
        <f t="shared" si="9"/>
        <v>77.357142857142861</v>
      </c>
      <c r="Y54" s="61" t="str">
        <f t="shared" si="10"/>
        <v>B+</v>
      </c>
    </row>
    <row r="55" spans="1:25" ht="16.5" customHeight="1" x14ac:dyDescent="0.25">
      <c r="D55" s="57">
        <v>7</v>
      </c>
      <c r="E55" s="57" t="s">
        <v>39</v>
      </c>
      <c r="F55" s="58" t="s">
        <v>98</v>
      </c>
      <c r="G55" s="59" t="s">
        <v>99</v>
      </c>
      <c r="H55" s="2">
        <v>1</v>
      </c>
      <c r="I55" s="2">
        <v>1</v>
      </c>
      <c r="J55" s="2">
        <v>1</v>
      </c>
      <c r="K55" s="2">
        <v>1</v>
      </c>
      <c r="L55" s="2">
        <v>1</v>
      </c>
      <c r="M55" s="2">
        <v>0</v>
      </c>
      <c r="N55" s="2">
        <v>1</v>
      </c>
      <c r="O55" s="13"/>
      <c r="P55" s="9">
        <f t="shared" si="6"/>
        <v>6</v>
      </c>
      <c r="Q55" s="50">
        <f t="shared" si="7"/>
        <v>12.857142857142856</v>
      </c>
      <c r="R55" s="49"/>
      <c r="S55" s="51">
        <v>23</v>
      </c>
      <c r="T55" s="10"/>
      <c r="U55" s="11">
        <v>22</v>
      </c>
      <c r="V55" s="50">
        <f t="shared" si="8"/>
        <v>40.333333333333329</v>
      </c>
      <c r="W55" s="12"/>
      <c r="X55" s="60">
        <f t="shared" si="9"/>
        <v>76.190476190476176</v>
      </c>
      <c r="Y55" s="61" t="str">
        <f t="shared" si="10"/>
        <v>B+</v>
      </c>
    </row>
    <row r="56" spans="1:25" ht="16.5" customHeight="1" x14ac:dyDescent="0.25">
      <c r="A56" s="42"/>
      <c r="B56" s="42"/>
      <c r="C56" s="46"/>
      <c r="D56" s="57">
        <v>7</v>
      </c>
      <c r="E56" s="57" t="s">
        <v>39</v>
      </c>
      <c r="F56" s="58" t="s">
        <v>100</v>
      </c>
      <c r="G56" s="59" t="s">
        <v>101</v>
      </c>
      <c r="H56" s="2">
        <v>1</v>
      </c>
      <c r="I56" s="2">
        <v>1</v>
      </c>
      <c r="J56" s="2">
        <v>1</v>
      </c>
      <c r="K56" s="2">
        <v>1</v>
      </c>
      <c r="L56" s="2">
        <v>1</v>
      </c>
      <c r="M56" s="2">
        <v>0</v>
      </c>
      <c r="N56" s="2">
        <v>1</v>
      </c>
      <c r="O56" s="13"/>
      <c r="P56" s="9">
        <f t="shared" si="6"/>
        <v>6</v>
      </c>
      <c r="Q56" s="50">
        <f t="shared" si="7"/>
        <v>12.857142857142856</v>
      </c>
      <c r="R56" s="49"/>
      <c r="S56" s="51">
        <v>23</v>
      </c>
      <c r="T56" s="10"/>
      <c r="U56" s="11">
        <v>23</v>
      </c>
      <c r="V56" s="50">
        <f t="shared" si="8"/>
        <v>42.166666666666671</v>
      </c>
      <c r="W56" s="12"/>
      <c r="X56" s="60">
        <f t="shared" si="9"/>
        <v>78.023809523809518</v>
      </c>
      <c r="Y56" s="61" t="str">
        <f t="shared" si="10"/>
        <v>B+</v>
      </c>
    </row>
    <row r="57" spans="1:25" ht="16.5" customHeight="1" x14ac:dyDescent="0.25">
      <c r="A57" s="42"/>
      <c r="B57" s="42"/>
      <c r="C57" s="46"/>
      <c r="D57" s="57">
        <v>7</v>
      </c>
      <c r="E57" s="57" t="s">
        <v>39</v>
      </c>
      <c r="F57" s="58" t="s">
        <v>102</v>
      </c>
      <c r="G57" s="59" t="s">
        <v>103</v>
      </c>
      <c r="H57" s="2">
        <v>1</v>
      </c>
      <c r="I57" s="2">
        <v>1</v>
      </c>
      <c r="J57" s="2">
        <v>1</v>
      </c>
      <c r="K57" s="2">
        <v>1</v>
      </c>
      <c r="L57" s="2">
        <v>1</v>
      </c>
      <c r="M57" s="2">
        <v>1</v>
      </c>
      <c r="N57" s="2">
        <v>1</v>
      </c>
      <c r="O57" s="13"/>
      <c r="P57" s="9">
        <f t="shared" si="6"/>
        <v>7</v>
      </c>
      <c r="Q57" s="50">
        <f t="shared" si="7"/>
        <v>15</v>
      </c>
      <c r="R57" s="49"/>
      <c r="S57" s="51">
        <v>23</v>
      </c>
      <c r="T57" s="10"/>
      <c r="U57" s="11">
        <v>11</v>
      </c>
      <c r="V57" s="50">
        <f t="shared" si="8"/>
        <v>20.166666666666664</v>
      </c>
      <c r="W57" s="12"/>
      <c r="X57" s="60">
        <f t="shared" si="9"/>
        <v>58.166666666666664</v>
      </c>
      <c r="Y57" s="61" t="str">
        <f t="shared" si="10"/>
        <v>D+</v>
      </c>
    </row>
    <row r="58" spans="1:25" ht="16.5" customHeight="1" x14ac:dyDescent="0.25">
      <c r="A58" s="44"/>
      <c r="B58" s="44"/>
      <c r="C58" s="46"/>
      <c r="D58" s="57">
        <v>7</v>
      </c>
      <c r="E58" s="57" t="s">
        <v>39</v>
      </c>
      <c r="F58" s="58" t="s">
        <v>104</v>
      </c>
      <c r="G58" s="59" t="s">
        <v>105</v>
      </c>
      <c r="H58" s="2">
        <v>1</v>
      </c>
      <c r="I58" s="2">
        <v>1</v>
      </c>
      <c r="J58" s="2">
        <v>1</v>
      </c>
      <c r="K58" s="2">
        <v>1</v>
      </c>
      <c r="L58" s="2">
        <v>1</v>
      </c>
      <c r="M58" s="2">
        <v>1</v>
      </c>
      <c r="N58" s="2">
        <v>1</v>
      </c>
      <c r="O58" s="13"/>
      <c r="P58" s="9">
        <f t="shared" si="6"/>
        <v>7</v>
      </c>
      <c r="Q58" s="50">
        <f t="shared" si="7"/>
        <v>15</v>
      </c>
      <c r="R58" s="49"/>
      <c r="S58" s="51">
        <v>23</v>
      </c>
      <c r="T58" s="10"/>
      <c r="U58" s="11">
        <v>13</v>
      </c>
      <c r="V58" s="50">
        <f t="shared" si="8"/>
        <v>23.833333333333336</v>
      </c>
      <c r="W58" s="12"/>
      <c r="X58" s="60">
        <f t="shared" si="9"/>
        <v>61.833333333333336</v>
      </c>
      <c r="Y58" s="61" t="str">
        <f t="shared" si="10"/>
        <v>C</v>
      </c>
    </row>
    <row r="59" spans="1:25" ht="16.5" customHeight="1" x14ac:dyDescent="0.25">
      <c r="A59" s="42"/>
      <c r="B59" s="42"/>
      <c r="C59" s="46"/>
      <c r="D59" s="57">
        <v>7</v>
      </c>
      <c r="E59" s="57" t="s">
        <v>39</v>
      </c>
      <c r="F59" s="58" t="s">
        <v>106</v>
      </c>
      <c r="G59" s="59" t="s">
        <v>107</v>
      </c>
      <c r="H59" s="2">
        <v>1</v>
      </c>
      <c r="I59" s="2">
        <v>1</v>
      </c>
      <c r="J59" s="2">
        <v>1</v>
      </c>
      <c r="K59" s="2">
        <v>1</v>
      </c>
      <c r="L59" s="2">
        <v>1</v>
      </c>
      <c r="M59" s="2">
        <v>1</v>
      </c>
      <c r="N59" s="2">
        <v>1</v>
      </c>
      <c r="O59" s="13"/>
      <c r="P59" s="9">
        <f t="shared" si="6"/>
        <v>7</v>
      </c>
      <c r="Q59" s="50">
        <f t="shared" si="7"/>
        <v>15</v>
      </c>
      <c r="R59" s="49"/>
      <c r="S59" s="51">
        <v>23</v>
      </c>
      <c r="T59" s="10"/>
      <c r="U59" s="11">
        <v>21</v>
      </c>
      <c r="V59" s="50">
        <f t="shared" si="8"/>
        <v>38.5</v>
      </c>
      <c r="W59" s="12"/>
      <c r="X59" s="60">
        <f t="shared" si="9"/>
        <v>76.5</v>
      </c>
      <c r="Y59" s="61" t="str">
        <f t="shared" si="10"/>
        <v>B+</v>
      </c>
    </row>
    <row r="60" spans="1:25" ht="16.5" customHeight="1" x14ac:dyDescent="0.25">
      <c r="D60" s="57">
        <v>7</v>
      </c>
      <c r="E60" s="57" t="s">
        <v>38</v>
      </c>
      <c r="F60" s="58" t="s">
        <v>247</v>
      </c>
      <c r="G60" s="59" t="s">
        <v>248</v>
      </c>
      <c r="H60" s="2">
        <v>1</v>
      </c>
      <c r="I60" s="2">
        <v>1</v>
      </c>
      <c r="J60" s="2">
        <v>1</v>
      </c>
      <c r="K60" s="2">
        <v>1</v>
      </c>
      <c r="L60" s="2">
        <v>1</v>
      </c>
      <c r="M60" s="2">
        <v>1</v>
      </c>
      <c r="N60" s="2">
        <v>1</v>
      </c>
      <c r="O60" s="13"/>
      <c r="P60" s="9">
        <f t="shared" si="6"/>
        <v>7</v>
      </c>
      <c r="Q60" s="50">
        <f t="shared" si="7"/>
        <v>15</v>
      </c>
      <c r="R60" s="49"/>
      <c r="S60" s="51">
        <v>23</v>
      </c>
      <c r="T60" s="10"/>
      <c r="U60" s="11">
        <v>23</v>
      </c>
      <c r="V60" s="50">
        <f t="shared" si="8"/>
        <v>42.166666666666671</v>
      </c>
      <c r="W60" s="12"/>
      <c r="X60" s="60">
        <f t="shared" si="9"/>
        <v>80.166666666666671</v>
      </c>
      <c r="Y60" s="61" t="str">
        <f t="shared" si="10"/>
        <v>A</v>
      </c>
    </row>
    <row r="61" spans="1:25" ht="16.5" customHeight="1" x14ac:dyDescent="0.25">
      <c r="D61" s="57">
        <v>7</v>
      </c>
      <c r="E61" s="57" t="s">
        <v>38</v>
      </c>
      <c r="F61" s="58" t="s">
        <v>249</v>
      </c>
      <c r="G61" s="59" t="s">
        <v>75</v>
      </c>
      <c r="H61" s="2">
        <v>1</v>
      </c>
      <c r="I61" s="2">
        <v>1</v>
      </c>
      <c r="J61" s="2">
        <v>1</v>
      </c>
      <c r="K61" s="2">
        <v>1</v>
      </c>
      <c r="L61" s="2">
        <v>1</v>
      </c>
      <c r="M61" s="2">
        <v>1</v>
      </c>
      <c r="N61" s="2">
        <v>1</v>
      </c>
      <c r="O61" s="13"/>
      <c r="P61" s="9">
        <f t="shared" si="6"/>
        <v>7</v>
      </c>
      <c r="Q61" s="50">
        <f t="shared" si="7"/>
        <v>15</v>
      </c>
      <c r="R61" s="49"/>
      <c r="S61" s="51">
        <v>23</v>
      </c>
      <c r="T61" s="10"/>
      <c r="U61" s="11">
        <v>29</v>
      </c>
      <c r="V61" s="50">
        <f t="shared" si="8"/>
        <v>53.166666666666664</v>
      </c>
      <c r="W61" s="12"/>
      <c r="X61" s="60">
        <f t="shared" si="9"/>
        <v>91.166666666666657</v>
      </c>
      <c r="Y61" s="61" t="str">
        <f t="shared" si="10"/>
        <v>A</v>
      </c>
    </row>
    <row r="62" spans="1:25" ht="16.5" customHeight="1" x14ac:dyDescent="0.25">
      <c r="D62" s="57">
        <v>7</v>
      </c>
      <c r="E62" s="57" t="s">
        <v>38</v>
      </c>
      <c r="F62" s="58" t="s">
        <v>312</v>
      </c>
      <c r="G62" s="59" t="s">
        <v>313</v>
      </c>
      <c r="H62" s="2">
        <v>0</v>
      </c>
      <c r="I62" s="2">
        <v>1</v>
      </c>
      <c r="J62" s="2">
        <v>1</v>
      </c>
      <c r="K62" s="2">
        <v>1</v>
      </c>
      <c r="L62" s="2">
        <v>1</v>
      </c>
      <c r="M62" s="2">
        <v>1</v>
      </c>
      <c r="N62" s="2">
        <v>1</v>
      </c>
      <c r="O62" s="13"/>
      <c r="P62" s="9">
        <f t="shared" si="6"/>
        <v>6</v>
      </c>
      <c r="Q62" s="50">
        <f t="shared" si="7"/>
        <v>12.857142857142856</v>
      </c>
      <c r="R62" s="49"/>
      <c r="S62" s="51">
        <v>23</v>
      </c>
      <c r="T62" s="10"/>
      <c r="U62" s="11">
        <v>10</v>
      </c>
      <c r="V62" s="50">
        <f t="shared" si="8"/>
        <v>18.333333333333332</v>
      </c>
      <c r="W62" s="12"/>
      <c r="X62" s="60">
        <f t="shared" si="9"/>
        <v>54.19047619047619</v>
      </c>
      <c r="Y62" s="61" t="str">
        <f t="shared" si="10"/>
        <v>D</v>
      </c>
    </row>
    <row r="63" spans="1:25" ht="16.5" customHeight="1" x14ac:dyDescent="0.25">
      <c r="D63" s="57">
        <v>7</v>
      </c>
      <c r="E63" s="57" t="s">
        <v>39</v>
      </c>
      <c r="F63" s="58" t="s">
        <v>320</v>
      </c>
      <c r="G63" s="59" t="s">
        <v>321</v>
      </c>
      <c r="H63" s="2">
        <v>0</v>
      </c>
      <c r="I63" s="2">
        <v>1</v>
      </c>
      <c r="J63" s="2">
        <v>0</v>
      </c>
      <c r="K63" s="2">
        <v>1</v>
      </c>
      <c r="L63" s="2">
        <v>1</v>
      </c>
      <c r="M63" s="2">
        <v>1</v>
      </c>
      <c r="N63" s="2">
        <v>1</v>
      </c>
      <c r="O63" s="13"/>
      <c r="P63" s="9">
        <f t="shared" si="6"/>
        <v>5</v>
      </c>
      <c r="Q63" s="50">
        <f t="shared" si="7"/>
        <v>10.714285714285715</v>
      </c>
      <c r="R63" s="49"/>
      <c r="S63" s="51">
        <v>23</v>
      </c>
      <c r="T63" s="10"/>
      <c r="U63" s="11">
        <v>29</v>
      </c>
      <c r="V63" s="50">
        <f t="shared" si="8"/>
        <v>53.166666666666664</v>
      </c>
      <c r="W63" s="12"/>
      <c r="X63" s="60">
        <f t="shared" si="9"/>
        <v>86.88095238095238</v>
      </c>
      <c r="Y63" s="61" t="str">
        <f t="shared" si="10"/>
        <v>A</v>
      </c>
    </row>
    <row r="64" spans="1:25" ht="16.5" customHeight="1" x14ac:dyDescent="0.25">
      <c r="D64" s="57">
        <v>7</v>
      </c>
      <c r="E64" s="57" t="s">
        <v>38</v>
      </c>
      <c r="F64" s="58" t="s">
        <v>322</v>
      </c>
      <c r="G64" s="59" t="s">
        <v>323</v>
      </c>
      <c r="H64" s="2">
        <v>0</v>
      </c>
      <c r="I64" s="2">
        <v>1</v>
      </c>
      <c r="J64" s="2">
        <v>0</v>
      </c>
      <c r="K64" s="2">
        <v>1</v>
      </c>
      <c r="L64" s="2">
        <v>1</v>
      </c>
      <c r="M64" s="2">
        <v>1</v>
      </c>
      <c r="N64" s="2">
        <v>1</v>
      </c>
      <c r="O64" s="13"/>
      <c r="P64" s="9">
        <f t="shared" si="6"/>
        <v>5</v>
      </c>
      <c r="Q64" s="50">
        <f t="shared" si="7"/>
        <v>10.714285714285715</v>
      </c>
      <c r="R64" s="49"/>
      <c r="S64" s="51">
        <v>23</v>
      </c>
      <c r="T64" s="10"/>
      <c r="U64" s="11">
        <v>29</v>
      </c>
      <c r="V64" s="50">
        <f t="shared" si="8"/>
        <v>53.166666666666664</v>
      </c>
      <c r="W64" s="12"/>
      <c r="X64" s="60">
        <f t="shared" si="9"/>
        <v>86.88095238095238</v>
      </c>
      <c r="Y64" s="61" t="str">
        <f t="shared" si="10"/>
        <v>A</v>
      </c>
    </row>
    <row r="65" spans="1:25" ht="16.5" customHeight="1" x14ac:dyDescent="0.25">
      <c r="D65" s="57">
        <v>7</v>
      </c>
      <c r="E65" s="57" t="s">
        <v>38</v>
      </c>
      <c r="F65" s="58" t="s">
        <v>329</v>
      </c>
      <c r="G65" s="59" t="s">
        <v>330</v>
      </c>
      <c r="H65" s="2">
        <v>0</v>
      </c>
      <c r="I65" s="2">
        <v>1</v>
      </c>
      <c r="J65" s="2">
        <v>1</v>
      </c>
      <c r="K65" s="2">
        <v>1</v>
      </c>
      <c r="L65" s="2">
        <v>0</v>
      </c>
      <c r="M65" s="2">
        <v>1</v>
      </c>
      <c r="N65" s="2">
        <v>1</v>
      </c>
      <c r="O65" s="13"/>
      <c r="P65" s="9">
        <f t="shared" si="6"/>
        <v>5</v>
      </c>
      <c r="Q65" s="50">
        <f t="shared" si="7"/>
        <v>10.714285714285715</v>
      </c>
      <c r="R65" s="49"/>
      <c r="S65" s="51">
        <v>23</v>
      </c>
      <c r="T65" s="10"/>
      <c r="U65" s="11">
        <v>23</v>
      </c>
      <c r="V65" s="50">
        <f t="shared" si="8"/>
        <v>42.166666666666671</v>
      </c>
      <c r="W65" s="12"/>
      <c r="X65" s="60">
        <f t="shared" si="9"/>
        <v>75.88095238095238</v>
      </c>
      <c r="Y65" s="61" t="str">
        <f t="shared" si="10"/>
        <v>B+</v>
      </c>
    </row>
    <row r="66" spans="1:25" ht="16.5" customHeight="1" x14ac:dyDescent="0.25">
      <c r="D66" s="62">
        <v>8</v>
      </c>
      <c r="E66" s="62" t="s">
        <v>38</v>
      </c>
      <c r="F66" s="63" t="s">
        <v>53</v>
      </c>
      <c r="G66" s="64" t="s">
        <v>250</v>
      </c>
      <c r="H66" s="2">
        <v>1</v>
      </c>
      <c r="I66" s="2">
        <v>1</v>
      </c>
      <c r="J66" s="2">
        <v>1</v>
      </c>
      <c r="K66" s="2">
        <v>1</v>
      </c>
      <c r="L66" s="2">
        <v>1</v>
      </c>
      <c r="M66" s="2">
        <v>1</v>
      </c>
      <c r="N66" s="2">
        <v>1</v>
      </c>
      <c r="O66" s="13"/>
      <c r="P66" s="9">
        <f t="shared" si="6"/>
        <v>7</v>
      </c>
      <c r="Q66" s="50">
        <f t="shared" si="7"/>
        <v>15</v>
      </c>
      <c r="R66" s="49"/>
      <c r="S66" s="51">
        <v>21</v>
      </c>
      <c r="T66" s="10"/>
      <c r="U66" s="11">
        <v>22</v>
      </c>
      <c r="V66" s="50">
        <f t="shared" si="8"/>
        <v>40.333333333333329</v>
      </c>
      <c r="W66" s="12"/>
      <c r="X66" s="60">
        <f t="shared" si="9"/>
        <v>76.333333333333329</v>
      </c>
      <c r="Y66" s="61" t="str">
        <f t="shared" si="10"/>
        <v>B+</v>
      </c>
    </row>
    <row r="67" spans="1:25" ht="16.5" customHeight="1" x14ac:dyDescent="0.25">
      <c r="D67" s="62">
        <v>8</v>
      </c>
      <c r="E67" s="62" t="s">
        <v>39</v>
      </c>
      <c r="F67" s="63" t="s">
        <v>257</v>
      </c>
      <c r="G67" s="64" t="s">
        <v>258</v>
      </c>
      <c r="H67" s="2">
        <v>1</v>
      </c>
      <c r="I67" s="2">
        <v>1</v>
      </c>
      <c r="J67" s="2">
        <v>1</v>
      </c>
      <c r="K67" s="2">
        <v>0</v>
      </c>
      <c r="L67" s="2">
        <v>1</v>
      </c>
      <c r="M67" s="2">
        <v>0</v>
      </c>
      <c r="N67" s="2">
        <v>1</v>
      </c>
      <c r="O67" s="13"/>
      <c r="P67" s="9">
        <f t="shared" si="6"/>
        <v>5</v>
      </c>
      <c r="Q67" s="50">
        <f t="shared" si="7"/>
        <v>10.714285714285715</v>
      </c>
      <c r="R67" s="49"/>
      <c r="S67" s="51">
        <v>21</v>
      </c>
      <c r="T67" s="10"/>
      <c r="U67" s="11">
        <v>17</v>
      </c>
      <c r="V67" s="50">
        <f t="shared" si="8"/>
        <v>31.166666666666664</v>
      </c>
      <c r="W67" s="12"/>
      <c r="X67" s="60">
        <f t="shared" si="9"/>
        <v>62.88095238095238</v>
      </c>
      <c r="Y67" s="61" t="str">
        <f t="shared" si="10"/>
        <v>C</v>
      </c>
    </row>
    <row r="68" spans="1:25" ht="16.5" customHeight="1" x14ac:dyDescent="0.25">
      <c r="D68" s="62">
        <v>8</v>
      </c>
      <c r="E68" s="62" t="s">
        <v>39</v>
      </c>
      <c r="F68" s="63" t="s">
        <v>40</v>
      </c>
      <c r="G68" s="64" t="s">
        <v>41</v>
      </c>
      <c r="H68" s="2">
        <v>1</v>
      </c>
      <c r="I68" s="2">
        <v>1</v>
      </c>
      <c r="J68" s="2">
        <v>1</v>
      </c>
      <c r="K68" s="2">
        <v>0</v>
      </c>
      <c r="L68" s="2">
        <v>1</v>
      </c>
      <c r="M68" s="2">
        <v>0</v>
      </c>
      <c r="N68" s="2">
        <v>1</v>
      </c>
      <c r="O68" s="13"/>
      <c r="P68" s="9">
        <f t="shared" si="6"/>
        <v>5</v>
      </c>
      <c r="Q68" s="50">
        <f t="shared" si="7"/>
        <v>10.714285714285715</v>
      </c>
      <c r="R68" s="49"/>
      <c r="S68" s="51">
        <v>0</v>
      </c>
      <c r="T68" s="10"/>
      <c r="U68" s="11">
        <v>21</v>
      </c>
      <c r="V68" s="50">
        <f t="shared" si="8"/>
        <v>38.5</v>
      </c>
      <c r="W68" s="12"/>
      <c r="X68" s="60">
        <f t="shared" si="9"/>
        <v>49.214285714285715</v>
      </c>
      <c r="Y68" s="61" t="str">
        <f t="shared" si="10"/>
        <v>D</v>
      </c>
    </row>
    <row r="69" spans="1:25" ht="16.5" customHeight="1" x14ac:dyDescent="0.25">
      <c r="D69" s="62">
        <v>8</v>
      </c>
      <c r="E69" s="62" t="s">
        <v>38</v>
      </c>
      <c r="F69" s="63" t="s">
        <v>272</v>
      </c>
      <c r="G69" s="64" t="s">
        <v>273</v>
      </c>
      <c r="H69" s="2">
        <v>1</v>
      </c>
      <c r="I69" s="2">
        <v>1</v>
      </c>
      <c r="J69" s="2">
        <v>1</v>
      </c>
      <c r="K69" s="2">
        <v>1</v>
      </c>
      <c r="L69" s="2">
        <v>1</v>
      </c>
      <c r="M69" s="2">
        <v>0</v>
      </c>
      <c r="N69" s="2">
        <v>1</v>
      </c>
      <c r="O69" s="13"/>
      <c r="P69" s="9">
        <f t="shared" ref="P69:P100" si="11">SUM(H69:N69)</f>
        <v>6</v>
      </c>
      <c r="Q69" s="50">
        <f t="shared" ref="Q69:Q100" si="12">P69/7*15</f>
        <v>12.857142857142856</v>
      </c>
      <c r="R69" s="49"/>
      <c r="S69" s="51">
        <v>21</v>
      </c>
      <c r="T69" s="10"/>
      <c r="U69" s="11">
        <v>15</v>
      </c>
      <c r="V69" s="50">
        <f t="shared" ref="V69:V100" si="13">U69/30*55</f>
        <v>27.5</v>
      </c>
      <c r="W69" s="12"/>
      <c r="X69" s="60">
        <f t="shared" ref="X69:X100" si="14">Q69+S69+V69</f>
        <v>61.357142857142854</v>
      </c>
      <c r="Y69" s="61" t="str">
        <f t="shared" si="10"/>
        <v>C</v>
      </c>
    </row>
    <row r="70" spans="1:25" ht="16.5" customHeight="1" x14ac:dyDescent="0.25">
      <c r="D70" s="62">
        <v>8</v>
      </c>
      <c r="E70" s="62" t="s">
        <v>39</v>
      </c>
      <c r="F70" s="63" t="s">
        <v>230</v>
      </c>
      <c r="G70" s="64" t="s">
        <v>231</v>
      </c>
      <c r="H70" s="2">
        <v>1</v>
      </c>
      <c r="I70" s="2">
        <v>1</v>
      </c>
      <c r="J70" s="2">
        <v>1</v>
      </c>
      <c r="K70" s="2">
        <v>1</v>
      </c>
      <c r="L70" s="2">
        <v>1</v>
      </c>
      <c r="M70" s="2">
        <v>1</v>
      </c>
      <c r="N70" s="2">
        <v>1</v>
      </c>
      <c r="O70" s="13"/>
      <c r="P70" s="9">
        <f t="shared" si="11"/>
        <v>7</v>
      </c>
      <c r="Q70" s="50">
        <f t="shared" si="12"/>
        <v>15</v>
      </c>
      <c r="R70" s="49"/>
      <c r="S70" s="51">
        <v>21</v>
      </c>
      <c r="T70" s="10"/>
      <c r="U70" s="11">
        <v>22</v>
      </c>
      <c r="V70" s="50">
        <f t="shared" si="13"/>
        <v>40.333333333333329</v>
      </c>
      <c r="W70" s="12"/>
      <c r="X70" s="60">
        <f t="shared" si="14"/>
        <v>76.333333333333329</v>
      </c>
      <c r="Y70" s="61" t="str">
        <f t="shared" si="10"/>
        <v>B+</v>
      </c>
    </row>
    <row r="71" spans="1:25" ht="16.5" customHeight="1" x14ac:dyDescent="0.25">
      <c r="D71" s="62">
        <v>8</v>
      </c>
      <c r="E71" s="62" t="s">
        <v>38</v>
      </c>
      <c r="F71" s="63" t="s">
        <v>253</v>
      </c>
      <c r="G71" s="64" t="s">
        <v>254</v>
      </c>
      <c r="H71" s="2">
        <v>1</v>
      </c>
      <c r="I71" s="2">
        <v>1</v>
      </c>
      <c r="J71" s="2">
        <v>1</v>
      </c>
      <c r="K71" s="2">
        <v>1</v>
      </c>
      <c r="L71" s="2">
        <v>1</v>
      </c>
      <c r="M71" s="2">
        <v>1</v>
      </c>
      <c r="N71" s="2">
        <v>1</v>
      </c>
      <c r="O71" s="13"/>
      <c r="P71" s="9">
        <f t="shared" si="11"/>
        <v>7</v>
      </c>
      <c r="Q71" s="50">
        <f t="shared" si="12"/>
        <v>15</v>
      </c>
      <c r="R71" s="49"/>
      <c r="S71" s="51">
        <v>21</v>
      </c>
      <c r="T71" s="10"/>
      <c r="U71" s="11">
        <v>19</v>
      </c>
      <c r="V71" s="50">
        <f t="shared" si="13"/>
        <v>34.833333333333329</v>
      </c>
      <c r="W71" s="12"/>
      <c r="X71" s="60">
        <f t="shared" si="14"/>
        <v>70.833333333333329</v>
      </c>
      <c r="Y71" s="61" t="str">
        <f t="shared" si="10"/>
        <v>B</v>
      </c>
    </row>
    <row r="72" spans="1:25" ht="16.5" customHeight="1" x14ac:dyDescent="0.25">
      <c r="D72" s="62">
        <v>8</v>
      </c>
      <c r="E72" s="62" t="s">
        <v>38</v>
      </c>
      <c r="F72" s="63" t="s">
        <v>300</v>
      </c>
      <c r="G72" s="64" t="s">
        <v>256</v>
      </c>
      <c r="H72" s="2">
        <v>1</v>
      </c>
      <c r="I72" s="2">
        <v>0</v>
      </c>
      <c r="J72" s="2">
        <v>1</v>
      </c>
      <c r="K72" s="2">
        <v>1</v>
      </c>
      <c r="L72" s="2">
        <v>1</v>
      </c>
      <c r="M72" s="2">
        <v>0</v>
      </c>
      <c r="N72" s="2">
        <v>1</v>
      </c>
      <c r="O72" s="13"/>
      <c r="P72" s="9">
        <f t="shared" si="11"/>
        <v>5</v>
      </c>
      <c r="Q72" s="50">
        <f t="shared" si="12"/>
        <v>10.714285714285715</v>
      </c>
      <c r="R72" s="49"/>
      <c r="S72" s="51">
        <v>21</v>
      </c>
      <c r="T72" s="10"/>
      <c r="U72" s="11">
        <v>15</v>
      </c>
      <c r="V72" s="50">
        <f t="shared" si="13"/>
        <v>27.5</v>
      </c>
      <c r="W72" s="12"/>
      <c r="X72" s="60">
        <f t="shared" si="14"/>
        <v>59.214285714285715</v>
      </c>
      <c r="Y72" s="61" t="str">
        <f t="shared" si="10"/>
        <v>D+</v>
      </c>
    </row>
    <row r="73" spans="1:25" ht="16.5" customHeight="1" x14ac:dyDescent="0.25">
      <c r="D73" s="62">
        <v>8</v>
      </c>
      <c r="E73" s="62" t="s">
        <v>38</v>
      </c>
      <c r="F73" s="63" t="s">
        <v>298</v>
      </c>
      <c r="G73" s="64" t="s">
        <v>299</v>
      </c>
      <c r="H73" s="2">
        <v>1</v>
      </c>
      <c r="I73" s="2">
        <v>0</v>
      </c>
      <c r="J73" s="2">
        <v>1</v>
      </c>
      <c r="K73" s="2">
        <v>1</v>
      </c>
      <c r="L73" s="2">
        <v>1</v>
      </c>
      <c r="M73" s="2">
        <v>0</v>
      </c>
      <c r="N73" s="2">
        <v>1</v>
      </c>
      <c r="O73" s="13"/>
      <c r="P73" s="9">
        <f t="shared" si="11"/>
        <v>5</v>
      </c>
      <c r="Q73" s="50">
        <f t="shared" si="12"/>
        <v>10.714285714285715</v>
      </c>
      <c r="R73" s="49"/>
      <c r="S73" s="51">
        <v>21</v>
      </c>
      <c r="T73" s="10"/>
      <c r="U73" s="11">
        <v>17</v>
      </c>
      <c r="V73" s="50">
        <f t="shared" si="13"/>
        <v>31.166666666666664</v>
      </c>
      <c r="W73" s="12"/>
      <c r="X73" s="60">
        <f t="shared" si="14"/>
        <v>62.88095238095238</v>
      </c>
      <c r="Y73" s="61" t="str">
        <f t="shared" si="10"/>
        <v>C</v>
      </c>
    </row>
    <row r="74" spans="1:25" ht="16.5" customHeight="1" x14ac:dyDescent="0.25">
      <c r="D74" s="62">
        <v>8</v>
      </c>
      <c r="E74" s="62" t="s">
        <v>38</v>
      </c>
      <c r="F74" s="63" t="s">
        <v>301</v>
      </c>
      <c r="G74" s="64" t="s">
        <v>254</v>
      </c>
      <c r="H74" s="2">
        <v>1</v>
      </c>
      <c r="I74" s="2">
        <v>0</v>
      </c>
      <c r="J74" s="2">
        <v>0</v>
      </c>
      <c r="K74" s="2">
        <v>1</v>
      </c>
      <c r="L74" s="2">
        <v>1</v>
      </c>
      <c r="M74" s="2">
        <v>0</v>
      </c>
      <c r="N74" s="2">
        <v>1</v>
      </c>
      <c r="O74" s="13"/>
      <c r="P74" s="9">
        <f t="shared" si="11"/>
        <v>4</v>
      </c>
      <c r="Q74" s="50">
        <f t="shared" si="12"/>
        <v>8.5714285714285712</v>
      </c>
      <c r="R74" s="49"/>
      <c r="S74" s="51">
        <v>21</v>
      </c>
      <c r="T74" s="10"/>
      <c r="U74" s="11">
        <v>17</v>
      </c>
      <c r="V74" s="50">
        <f t="shared" si="13"/>
        <v>31.166666666666664</v>
      </c>
      <c r="W74" s="12"/>
      <c r="X74" s="60">
        <f t="shared" si="14"/>
        <v>60.738095238095234</v>
      </c>
      <c r="Y74" s="61" t="str">
        <f t="shared" si="10"/>
        <v>C</v>
      </c>
    </row>
    <row r="75" spans="1:25" ht="16.5" customHeight="1" x14ac:dyDescent="0.25">
      <c r="D75" s="62">
        <v>8</v>
      </c>
      <c r="E75" s="62" t="s">
        <v>39</v>
      </c>
      <c r="F75" s="63" t="s">
        <v>302</v>
      </c>
      <c r="G75" s="64" t="s">
        <v>303</v>
      </c>
      <c r="H75" s="2">
        <v>1</v>
      </c>
      <c r="I75" s="2">
        <v>0</v>
      </c>
      <c r="J75" s="2">
        <v>0</v>
      </c>
      <c r="K75" s="2">
        <v>1</v>
      </c>
      <c r="L75" s="2">
        <v>1</v>
      </c>
      <c r="M75" s="2">
        <v>1</v>
      </c>
      <c r="N75" s="2">
        <v>1</v>
      </c>
      <c r="O75" s="13"/>
      <c r="P75" s="9">
        <f t="shared" si="11"/>
        <v>5</v>
      </c>
      <c r="Q75" s="50">
        <f t="shared" si="12"/>
        <v>10.714285714285715</v>
      </c>
      <c r="R75" s="49"/>
      <c r="S75" s="51">
        <v>21</v>
      </c>
      <c r="T75" s="10"/>
      <c r="U75" s="11">
        <v>18</v>
      </c>
      <c r="V75" s="50">
        <f t="shared" si="13"/>
        <v>33</v>
      </c>
      <c r="W75" s="12"/>
      <c r="X75" s="60">
        <f t="shared" si="14"/>
        <v>64.714285714285722</v>
      </c>
      <c r="Y75" s="61" t="str">
        <f t="shared" si="10"/>
        <v>C+</v>
      </c>
    </row>
    <row r="76" spans="1:25" ht="16.5" customHeight="1" x14ac:dyDescent="0.25">
      <c r="A76" s="42"/>
      <c r="B76" s="42"/>
      <c r="C76" s="46"/>
      <c r="D76" s="57">
        <v>9</v>
      </c>
      <c r="E76" s="57" t="s">
        <v>38</v>
      </c>
      <c r="F76" s="58" t="s">
        <v>59</v>
      </c>
      <c r="G76" s="59" t="s">
        <v>60</v>
      </c>
      <c r="H76" s="2">
        <v>1</v>
      </c>
      <c r="I76" s="2">
        <v>1</v>
      </c>
      <c r="J76" s="2">
        <v>1</v>
      </c>
      <c r="K76" s="2">
        <v>1</v>
      </c>
      <c r="L76" s="2">
        <v>1</v>
      </c>
      <c r="M76" s="2">
        <v>1</v>
      </c>
      <c r="N76" s="2">
        <v>1</v>
      </c>
      <c r="O76" s="13"/>
      <c r="P76" s="9">
        <f t="shared" si="11"/>
        <v>7</v>
      </c>
      <c r="Q76" s="50">
        <f t="shared" si="12"/>
        <v>15</v>
      </c>
      <c r="R76" s="49"/>
      <c r="S76" s="51">
        <v>24</v>
      </c>
      <c r="T76" s="10"/>
      <c r="U76" s="11">
        <v>29</v>
      </c>
      <c r="V76" s="50">
        <f t="shared" si="13"/>
        <v>53.166666666666664</v>
      </c>
      <c r="W76" s="12"/>
      <c r="X76" s="60">
        <f t="shared" si="14"/>
        <v>92.166666666666657</v>
      </c>
      <c r="Y76" s="61" t="str">
        <f t="shared" si="10"/>
        <v>A</v>
      </c>
    </row>
    <row r="77" spans="1:25" ht="16.5" customHeight="1" x14ac:dyDescent="0.25">
      <c r="D77" s="57">
        <v>9</v>
      </c>
      <c r="E77" s="57" t="s">
        <v>39</v>
      </c>
      <c r="F77" s="58" t="s">
        <v>199</v>
      </c>
      <c r="G77" s="59" t="s">
        <v>200</v>
      </c>
      <c r="H77" s="2">
        <v>1</v>
      </c>
      <c r="I77" s="2">
        <v>1</v>
      </c>
      <c r="J77" s="2">
        <v>1</v>
      </c>
      <c r="K77" s="2">
        <v>1</v>
      </c>
      <c r="L77" s="2">
        <v>0</v>
      </c>
      <c r="M77" s="2">
        <v>1</v>
      </c>
      <c r="N77" s="2">
        <v>1</v>
      </c>
      <c r="O77" s="13"/>
      <c r="P77" s="9">
        <f t="shared" si="11"/>
        <v>6</v>
      </c>
      <c r="Q77" s="50">
        <f t="shared" si="12"/>
        <v>12.857142857142856</v>
      </c>
      <c r="R77" s="49"/>
      <c r="S77" s="51">
        <v>24</v>
      </c>
      <c r="T77" s="10"/>
      <c r="U77" s="11">
        <v>24</v>
      </c>
      <c r="V77" s="50">
        <f t="shared" si="13"/>
        <v>44</v>
      </c>
      <c r="W77" s="12"/>
      <c r="X77" s="60">
        <f t="shared" si="14"/>
        <v>80.857142857142861</v>
      </c>
      <c r="Y77" s="61" t="str">
        <f t="shared" si="10"/>
        <v>A</v>
      </c>
    </row>
    <row r="78" spans="1:25" ht="16.5" customHeight="1" x14ac:dyDescent="0.25">
      <c r="D78" s="57">
        <v>9</v>
      </c>
      <c r="E78" s="57" t="s">
        <v>38</v>
      </c>
      <c r="F78" s="58" t="s">
        <v>201</v>
      </c>
      <c r="G78" s="59" t="s">
        <v>200</v>
      </c>
      <c r="H78" s="2">
        <v>1</v>
      </c>
      <c r="I78" s="2">
        <v>1</v>
      </c>
      <c r="J78" s="2">
        <v>1</v>
      </c>
      <c r="K78" s="2">
        <v>1</v>
      </c>
      <c r="L78" s="2">
        <v>1</v>
      </c>
      <c r="M78" s="2">
        <v>1</v>
      </c>
      <c r="N78" s="2">
        <v>1</v>
      </c>
      <c r="O78" s="13"/>
      <c r="P78" s="9">
        <f t="shared" si="11"/>
        <v>7</v>
      </c>
      <c r="Q78" s="50">
        <f t="shared" si="12"/>
        <v>15</v>
      </c>
      <c r="R78" s="49"/>
      <c r="S78" s="51">
        <v>24</v>
      </c>
      <c r="T78" s="10"/>
      <c r="U78" s="11">
        <v>11</v>
      </c>
      <c r="V78" s="50">
        <f t="shared" si="13"/>
        <v>20.166666666666664</v>
      </c>
      <c r="W78" s="12"/>
      <c r="X78" s="60">
        <f t="shared" si="14"/>
        <v>59.166666666666664</v>
      </c>
      <c r="Y78" s="61" t="str">
        <f t="shared" si="10"/>
        <v>D+</v>
      </c>
    </row>
    <row r="79" spans="1:25" ht="16.5" customHeight="1" x14ac:dyDescent="0.25">
      <c r="D79" s="57">
        <v>9</v>
      </c>
      <c r="E79" s="57" t="s">
        <v>38</v>
      </c>
      <c r="F79" s="58" t="s">
        <v>220</v>
      </c>
      <c r="G79" s="59" t="s">
        <v>221</v>
      </c>
      <c r="H79" s="2">
        <v>1</v>
      </c>
      <c r="I79" s="2">
        <v>1</v>
      </c>
      <c r="J79" s="2">
        <v>1</v>
      </c>
      <c r="K79" s="2">
        <v>1</v>
      </c>
      <c r="L79" s="2">
        <v>1</v>
      </c>
      <c r="M79" s="2">
        <v>1</v>
      </c>
      <c r="N79" s="2">
        <v>1</v>
      </c>
      <c r="O79" s="13"/>
      <c r="P79" s="9">
        <f t="shared" si="11"/>
        <v>7</v>
      </c>
      <c r="Q79" s="50">
        <f t="shared" si="12"/>
        <v>15</v>
      </c>
      <c r="R79" s="49"/>
      <c r="S79" s="51">
        <v>24</v>
      </c>
      <c r="T79" s="10"/>
      <c r="U79" s="11">
        <v>30</v>
      </c>
      <c r="V79" s="50">
        <f t="shared" si="13"/>
        <v>55</v>
      </c>
      <c r="W79" s="12"/>
      <c r="X79" s="60">
        <f t="shared" si="14"/>
        <v>94</v>
      </c>
      <c r="Y79" s="61" t="str">
        <f t="shared" si="10"/>
        <v>A</v>
      </c>
    </row>
    <row r="80" spans="1:25" ht="16.5" customHeight="1" x14ac:dyDescent="0.25">
      <c r="D80" s="57">
        <v>9</v>
      </c>
      <c r="E80" s="57" t="s">
        <v>38</v>
      </c>
      <c r="F80" s="58" t="s">
        <v>222</v>
      </c>
      <c r="G80" s="59" t="s">
        <v>223</v>
      </c>
      <c r="H80" s="2">
        <v>1</v>
      </c>
      <c r="I80" s="2">
        <v>1</v>
      </c>
      <c r="J80" s="2">
        <v>1</v>
      </c>
      <c r="K80" s="2">
        <v>1</v>
      </c>
      <c r="L80" s="2">
        <v>1</v>
      </c>
      <c r="M80" s="2">
        <v>1</v>
      </c>
      <c r="N80" s="2">
        <v>1</v>
      </c>
      <c r="O80" s="13"/>
      <c r="P80" s="9">
        <f t="shared" si="11"/>
        <v>7</v>
      </c>
      <c r="Q80" s="50">
        <f t="shared" si="12"/>
        <v>15</v>
      </c>
      <c r="R80" s="49"/>
      <c r="S80" s="51">
        <v>24</v>
      </c>
      <c r="T80" s="10"/>
      <c r="U80" s="11">
        <v>29</v>
      </c>
      <c r="V80" s="50">
        <f t="shared" si="13"/>
        <v>53.166666666666664</v>
      </c>
      <c r="W80" s="12"/>
      <c r="X80" s="60">
        <f t="shared" si="14"/>
        <v>92.166666666666657</v>
      </c>
      <c r="Y80" s="61" t="str">
        <f t="shared" si="10"/>
        <v>A</v>
      </c>
    </row>
    <row r="81" spans="1:25" ht="16.5" customHeight="1" x14ac:dyDescent="0.25">
      <c r="D81" s="57">
        <v>9</v>
      </c>
      <c r="E81" s="57" t="s">
        <v>39</v>
      </c>
      <c r="F81" s="58" t="s">
        <v>232</v>
      </c>
      <c r="G81" s="59"/>
      <c r="H81" s="2">
        <v>1</v>
      </c>
      <c r="I81" s="2">
        <v>1</v>
      </c>
      <c r="J81" s="2">
        <v>1</v>
      </c>
      <c r="K81" s="2">
        <v>1</v>
      </c>
      <c r="L81" s="2">
        <v>1</v>
      </c>
      <c r="M81" s="2">
        <v>1</v>
      </c>
      <c r="N81" s="2">
        <v>1</v>
      </c>
      <c r="O81" s="13"/>
      <c r="P81" s="9">
        <f t="shared" si="11"/>
        <v>7</v>
      </c>
      <c r="Q81" s="50">
        <f t="shared" si="12"/>
        <v>15</v>
      </c>
      <c r="R81" s="49"/>
      <c r="S81" s="51">
        <v>24</v>
      </c>
      <c r="T81" s="10"/>
      <c r="U81" s="11">
        <v>18</v>
      </c>
      <c r="V81" s="50">
        <f t="shared" si="13"/>
        <v>33</v>
      </c>
      <c r="W81" s="12"/>
      <c r="X81" s="60">
        <f t="shared" si="14"/>
        <v>72</v>
      </c>
      <c r="Y81" s="61" t="str">
        <f t="shared" si="10"/>
        <v>B</v>
      </c>
    </row>
    <row r="82" spans="1:25" ht="16.5" customHeight="1" x14ac:dyDescent="0.25">
      <c r="A82" s="45"/>
      <c r="B82" s="45"/>
      <c r="C82" s="48"/>
      <c r="D82" s="57">
        <v>9</v>
      </c>
      <c r="E82" s="57" t="s">
        <v>39</v>
      </c>
      <c r="F82" s="58" t="s">
        <v>233</v>
      </c>
      <c r="G82" s="59" t="s">
        <v>234</v>
      </c>
      <c r="H82" s="2">
        <v>1</v>
      </c>
      <c r="I82" s="2">
        <v>1</v>
      </c>
      <c r="J82" s="2">
        <v>1</v>
      </c>
      <c r="K82" s="2">
        <v>0</v>
      </c>
      <c r="L82" s="2">
        <v>1</v>
      </c>
      <c r="M82" s="2">
        <v>1</v>
      </c>
      <c r="N82" s="2">
        <v>1</v>
      </c>
      <c r="O82" s="13"/>
      <c r="P82" s="9">
        <f t="shared" si="11"/>
        <v>6</v>
      </c>
      <c r="Q82" s="50">
        <f t="shared" si="12"/>
        <v>12.857142857142856</v>
      </c>
      <c r="R82" s="49"/>
      <c r="S82" s="51">
        <v>24</v>
      </c>
      <c r="T82" s="10"/>
      <c r="U82" s="11">
        <v>23</v>
      </c>
      <c r="V82" s="50">
        <f t="shared" si="13"/>
        <v>42.166666666666671</v>
      </c>
      <c r="W82" s="12"/>
      <c r="X82" s="60">
        <f t="shared" si="14"/>
        <v>79.023809523809518</v>
      </c>
      <c r="Y82" s="61" t="str">
        <f t="shared" si="10"/>
        <v>B+</v>
      </c>
    </row>
    <row r="83" spans="1:25" ht="16.5" customHeight="1" x14ac:dyDescent="0.25">
      <c r="D83" s="57">
        <v>9</v>
      </c>
      <c r="E83" s="57" t="s">
        <v>39</v>
      </c>
      <c r="F83" s="58" t="s">
        <v>235</v>
      </c>
      <c r="G83" s="59" t="s">
        <v>236</v>
      </c>
      <c r="H83" s="2">
        <v>1</v>
      </c>
      <c r="I83" s="2">
        <v>1</v>
      </c>
      <c r="J83" s="2">
        <v>1</v>
      </c>
      <c r="K83" s="2">
        <v>1</v>
      </c>
      <c r="L83" s="2">
        <v>1</v>
      </c>
      <c r="M83" s="2">
        <v>1</v>
      </c>
      <c r="N83" s="2">
        <v>1</v>
      </c>
      <c r="O83" s="13"/>
      <c r="P83" s="9">
        <f t="shared" si="11"/>
        <v>7</v>
      </c>
      <c r="Q83" s="50">
        <f t="shared" si="12"/>
        <v>15</v>
      </c>
      <c r="R83" s="49"/>
      <c r="S83" s="51">
        <v>24</v>
      </c>
      <c r="T83" s="10"/>
      <c r="U83" s="11">
        <v>29</v>
      </c>
      <c r="V83" s="50">
        <f t="shared" si="13"/>
        <v>53.166666666666664</v>
      </c>
      <c r="W83" s="12"/>
      <c r="X83" s="60">
        <f t="shared" si="14"/>
        <v>92.166666666666657</v>
      </c>
      <c r="Y83" s="61" t="str">
        <f t="shared" si="10"/>
        <v>A</v>
      </c>
    </row>
    <row r="84" spans="1:25" ht="16.5" customHeight="1" x14ac:dyDescent="0.25">
      <c r="D84" s="57">
        <v>9</v>
      </c>
      <c r="E84" s="57" t="s">
        <v>38</v>
      </c>
      <c r="F84" s="58" t="s">
        <v>306</v>
      </c>
      <c r="G84" s="59" t="s">
        <v>307</v>
      </c>
      <c r="H84" s="2">
        <v>0</v>
      </c>
      <c r="I84" s="2">
        <v>1</v>
      </c>
      <c r="J84" s="2">
        <v>1</v>
      </c>
      <c r="K84" s="2">
        <v>1</v>
      </c>
      <c r="L84" s="2">
        <v>1</v>
      </c>
      <c r="M84" s="2">
        <v>1</v>
      </c>
      <c r="N84" s="2">
        <v>1</v>
      </c>
      <c r="O84" s="13"/>
      <c r="P84" s="9">
        <f t="shared" si="11"/>
        <v>6</v>
      </c>
      <c r="Q84" s="50">
        <f t="shared" si="12"/>
        <v>12.857142857142856</v>
      </c>
      <c r="R84" s="49"/>
      <c r="S84" s="51">
        <v>24</v>
      </c>
      <c r="T84" s="10"/>
      <c r="U84" s="11">
        <v>28</v>
      </c>
      <c r="V84" s="50">
        <f t="shared" si="13"/>
        <v>51.333333333333336</v>
      </c>
      <c r="W84" s="12"/>
      <c r="X84" s="60">
        <f t="shared" si="14"/>
        <v>88.19047619047619</v>
      </c>
      <c r="Y84" s="61" t="str">
        <f t="shared" ref="Y84:Y115" si="15">IF(X84&gt;=79.5,"A",IF(X84&gt;=74.5,"B+",IF(X84&gt;=69.5,"B",IF(X84&gt;=64.5,"C+",IF(X84&gt;=59.5,"C",IF(X84&gt;=54.5,"D+",IF(X84&gt;=44.5,"D",IF(X84&lt;44.5,"FAIL"))))))))</f>
        <v>A</v>
      </c>
    </row>
    <row r="85" spans="1:25" ht="16.5" customHeight="1" x14ac:dyDescent="0.25">
      <c r="A85" s="42"/>
      <c r="B85" s="42"/>
      <c r="C85" s="46"/>
      <c r="D85" s="62">
        <v>10</v>
      </c>
      <c r="E85" s="62" t="s">
        <v>38</v>
      </c>
      <c r="F85" s="63" t="s">
        <v>112</v>
      </c>
      <c r="G85" s="64" t="s">
        <v>113</v>
      </c>
      <c r="H85" s="2">
        <v>1</v>
      </c>
      <c r="I85" s="2">
        <v>1</v>
      </c>
      <c r="J85" s="2">
        <v>1</v>
      </c>
      <c r="K85" s="2">
        <v>1</v>
      </c>
      <c r="L85" s="2">
        <v>1</v>
      </c>
      <c r="M85" s="2">
        <v>1</v>
      </c>
      <c r="N85" s="2">
        <v>1</v>
      </c>
      <c r="O85" s="13"/>
      <c r="P85" s="9">
        <f t="shared" si="11"/>
        <v>7</v>
      </c>
      <c r="Q85" s="50">
        <f t="shared" si="12"/>
        <v>15</v>
      </c>
      <c r="R85" s="49"/>
      <c r="S85" s="51">
        <v>18</v>
      </c>
      <c r="T85" s="10"/>
      <c r="U85" s="11">
        <v>21</v>
      </c>
      <c r="V85" s="50">
        <f t="shared" si="13"/>
        <v>38.5</v>
      </c>
      <c r="W85" s="12"/>
      <c r="X85" s="60">
        <f t="shared" si="14"/>
        <v>71.5</v>
      </c>
      <c r="Y85" s="61" t="str">
        <f t="shared" si="15"/>
        <v>B</v>
      </c>
    </row>
    <row r="86" spans="1:25" ht="16.5" customHeight="1" x14ac:dyDescent="0.25">
      <c r="D86" s="62">
        <v>10</v>
      </c>
      <c r="E86" s="62" t="s">
        <v>38</v>
      </c>
      <c r="F86" s="63" t="s">
        <v>175</v>
      </c>
      <c r="G86" s="64" t="s">
        <v>53</v>
      </c>
      <c r="H86" s="2">
        <v>1</v>
      </c>
      <c r="I86" s="2">
        <v>1</v>
      </c>
      <c r="J86" s="2">
        <v>1</v>
      </c>
      <c r="K86" s="2">
        <v>1</v>
      </c>
      <c r="L86" s="2">
        <v>1</v>
      </c>
      <c r="M86" s="2">
        <v>1</v>
      </c>
      <c r="N86" s="2">
        <v>1</v>
      </c>
      <c r="O86" s="13"/>
      <c r="P86" s="9">
        <f t="shared" si="11"/>
        <v>7</v>
      </c>
      <c r="Q86" s="50">
        <f t="shared" si="12"/>
        <v>15</v>
      </c>
      <c r="R86" s="49"/>
      <c r="S86" s="51">
        <v>18</v>
      </c>
      <c r="T86" s="10"/>
      <c r="U86" s="11">
        <v>21</v>
      </c>
      <c r="V86" s="50">
        <f t="shared" si="13"/>
        <v>38.5</v>
      </c>
      <c r="W86" s="12"/>
      <c r="X86" s="60">
        <f t="shared" si="14"/>
        <v>71.5</v>
      </c>
      <c r="Y86" s="61" t="str">
        <f t="shared" si="15"/>
        <v>B</v>
      </c>
    </row>
    <row r="87" spans="1:25" ht="16.5" customHeight="1" x14ac:dyDescent="0.25">
      <c r="A87" s="42"/>
      <c r="B87" s="42"/>
      <c r="C87" s="46"/>
      <c r="D87" s="62">
        <v>10</v>
      </c>
      <c r="E87" s="62" t="s">
        <v>38</v>
      </c>
      <c r="F87" s="63" t="s">
        <v>108</v>
      </c>
      <c r="G87" s="64" t="s">
        <v>55</v>
      </c>
      <c r="H87" s="2">
        <v>1</v>
      </c>
      <c r="I87" s="2">
        <v>1</v>
      </c>
      <c r="J87" s="2">
        <v>1</v>
      </c>
      <c r="K87" s="2">
        <v>1</v>
      </c>
      <c r="L87" s="2">
        <v>1</v>
      </c>
      <c r="M87" s="2">
        <v>1</v>
      </c>
      <c r="N87" s="2">
        <v>1</v>
      </c>
      <c r="O87" s="13"/>
      <c r="P87" s="9">
        <f t="shared" si="11"/>
        <v>7</v>
      </c>
      <c r="Q87" s="50">
        <f t="shared" si="12"/>
        <v>15</v>
      </c>
      <c r="R87" s="49"/>
      <c r="S87" s="51">
        <v>18</v>
      </c>
      <c r="T87" s="10"/>
      <c r="U87" s="11">
        <v>22</v>
      </c>
      <c r="V87" s="50">
        <f t="shared" si="13"/>
        <v>40.333333333333329</v>
      </c>
      <c r="W87" s="12"/>
      <c r="X87" s="60">
        <f t="shared" si="14"/>
        <v>73.333333333333329</v>
      </c>
      <c r="Y87" s="61" t="str">
        <f t="shared" si="15"/>
        <v>B</v>
      </c>
    </row>
    <row r="88" spans="1:25" ht="16.5" customHeight="1" x14ac:dyDescent="0.25">
      <c r="A88" s="42"/>
      <c r="B88" s="42"/>
      <c r="C88" s="46"/>
      <c r="D88" s="62">
        <v>10</v>
      </c>
      <c r="E88" s="62" t="s">
        <v>39</v>
      </c>
      <c r="F88" s="63" t="s">
        <v>109</v>
      </c>
      <c r="G88" s="64" t="s">
        <v>53</v>
      </c>
      <c r="H88" s="2">
        <v>1</v>
      </c>
      <c r="I88" s="2">
        <v>1</v>
      </c>
      <c r="J88" s="2">
        <v>1</v>
      </c>
      <c r="K88" s="2">
        <v>1</v>
      </c>
      <c r="L88" s="2">
        <v>1</v>
      </c>
      <c r="M88" s="2">
        <v>1</v>
      </c>
      <c r="N88" s="2">
        <v>1</v>
      </c>
      <c r="O88" s="13"/>
      <c r="P88" s="9">
        <f t="shared" si="11"/>
        <v>7</v>
      </c>
      <c r="Q88" s="50">
        <f t="shared" si="12"/>
        <v>15</v>
      </c>
      <c r="R88" s="49"/>
      <c r="S88" s="51">
        <v>18</v>
      </c>
      <c r="T88" s="10"/>
      <c r="U88" s="11">
        <v>20</v>
      </c>
      <c r="V88" s="50">
        <f t="shared" si="13"/>
        <v>36.666666666666664</v>
      </c>
      <c r="W88" s="12"/>
      <c r="X88" s="60">
        <f t="shared" si="14"/>
        <v>69.666666666666657</v>
      </c>
      <c r="Y88" s="61" t="str">
        <f t="shared" si="15"/>
        <v>B</v>
      </c>
    </row>
    <row r="89" spans="1:25" ht="16.5" customHeight="1" x14ac:dyDescent="0.25">
      <c r="D89" s="62">
        <v>10</v>
      </c>
      <c r="E89" s="62" t="s">
        <v>38</v>
      </c>
      <c r="F89" s="63" t="s">
        <v>111</v>
      </c>
      <c r="G89" s="64" t="s">
        <v>110</v>
      </c>
      <c r="H89" s="2">
        <v>1</v>
      </c>
      <c r="I89" s="2">
        <v>1</v>
      </c>
      <c r="J89" s="2">
        <v>1</v>
      </c>
      <c r="K89" s="2">
        <v>1</v>
      </c>
      <c r="L89" s="2">
        <v>1</v>
      </c>
      <c r="M89" s="2">
        <v>1</v>
      </c>
      <c r="N89" s="2">
        <v>1</v>
      </c>
      <c r="O89" s="13"/>
      <c r="P89" s="9">
        <f t="shared" si="11"/>
        <v>7</v>
      </c>
      <c r="Q89" s="50">
        <f t="shared" si="12"/>
        <v>15</v>
      </c>
      <c r="R89" s="49"/>
      <c r="S89" s="51">
        <v>18</v>
      </c>
      <c r="T89" s="10"/>
      <c r="U89" s="11">
        <v>15</v>
      </c>
      <c r="V89" s="50">
        <f t="shared" si="13"/>
        <v>27.5</v>
      </c>
      <c r="W89" s="12"/>
      <c r="X89" s="60">
        <f t="shared" si="14"/>
        <v>60.5</v>
      </c>
      <c r="Y89" s="61" t="str">
        <f t="shared" si="15"/>
        <v>C</v>
      </c>
    </row>
    <row r="90" spans="1:25" ht="16.5" customHeight="1" x14ac:dyDescent="0.25">
      <c r="D90" s="62">
        <v>10</v>
      </c>
      <c r="E90" s="62" t="s">
        <v>38</v>
      </c>
      <c r="F90" s="63" t="s">
        <v>126</v>
      </c>
      <c r="G90" s="64" t="s">
        <v>127</v>
      </c>
      <c r="H90" s="2">
        <v>1</v>
      </c>
      <c r="I90" s="2">
        <v>1</v>
      </c>
      <c r="J90" s="2">
        <v>1</v>
      </c>
      <c r="K90" s="2">
        <v>1</v>
      </c>
      <c r="L90" s="2">
        <v>1</v>
      </c>
      <c r="M90" s="2">
        <v>1</v>
      </c>
      <c r="N90" s="2">
        <v>1</v>
      </c>
      <c r="O90" s="13"/>
      <c r="P90" s="9">
        <f t="shared" si="11"/>
        <v>7</v>
      </c>
      <c r="Q90" s="50">
        <f t="shared" si="12"/>
        <v>15</v>
      </c>
      <c r="R90" s="49"/>
      <c r="S90" s="51">
        <v>18</v>
      </c>
      <c r="T90" s="10"/>
      <c r="U90" s="11">
        <v>6</v>
      </c>
      <c r="V90" s="50">
        <f t="shared" si="13"/>
        <v>11</v>
      </c>
      <c r="W90" s="12"/>
      <c r="X90" s="60">
        <f t="shared" si="14"/>
        <v>44</v>
      </c>
      <c r="Y90" s="61" t="str">
        <f t="shared" si="15"/>
        <v>FAIL</v>
      </c>
    </row>
    <row r="91" spans="1:25" ht="16.5" customHeight="1" x14ac:dyDescent="0.25">
      <c r="D91" s="62">
        <v>10</v>
      </c>
      <c r="E91" s="62" t="s">
        <v>38</v>
      </c>
      <c r="F91" s="63" t="s">
        <v>185</v>
      </c>
      <c r="G91" s="64" t="s">
        <v>186</v>
      </c>
      <c r="H91" s="2">
        <v>1</v>
      </c>
      <c r="I91" s="2">
        <v>1</v>
      </c>
      <c r="J91" s="2">
        <v>1</v>
      </c>
      <c r="K91" s="2">
        <v>1</v>
      </c>
      <c r="L91" s="2">
        <v>1</v>
      </c>
      <c r="M91" s="2">
        <v>1</v>
      </c>
      <c r="N91" s="2">
        <v>1</v>
      </c>
      <c r="O91" s="13"/>
      <c r="P91" s="9">
        <f t="shared" si="11"/>
        <v>7</v>
      </c>
      <c r="Q91" s="50">
        <f t="shared" si="12"/>
        <v>15</v>
      </c>
      <c r="R91" s="49"/>
      <c r="S91" s="51">
        <v>18</v>
      </c>
      <c r="T91" s="10"/>
      <c r="U91" s="11">
        <v>17</v>
      </c>
      <c r="V91" s="50">
        <f t="shared" si="13"/>
        <v>31.166666666666664</v>
      </c>
      <c r="W91" s="12"/>
      <c r="X91" s="60">
        <f t="shared" si="14"/>
        <v>64.166666666666657</v>
      </c>
      <c r="Y91" s="61" t="str">
        <f t="shared" si="15"/>
        <v>C</v>
      </c>
    </row>
    <row r="92" spans="1:25" ht="16.5" customHeight="1" x14ac:dyDescent="0.25">
      <c r="A92" s="44"/>
      <c r="B92" s="44"/>
      <c r="C92" s="46"/>
      <c r="D92" s="57">
        <v>11</v>
      </c>
      <c r="E92" s="57" t="s">
        <v>39</v>
      </c>
      <c r="F92" s="58" t="s">
        <v>82</v>
      </c>
      <c r="G92" s="59" t="s">
        <v>83</v>
      </c>
      <c r="H92" s="2">
        <v>1</v>
      </c>
      <c r="I92" s="2">
        <v>1</v>
      </c>
      <c r="J92" s="2">
        <v>1</v>
      </c>
      <c r="K92" s="2">
        <v>1</v>
      </c>
      <c r="L92" s="2">
        <v>1</v>
      </c>
      <c r="M92" s="2">
        <v>1</v>
      </c>
      <c r="N92" s="2">
        <v>1</v>
      </c>
      <c r="O92" s="13"/>
      <c r="P92" s="9">
        <f t="shared" si="11"/>
        <v>7</v>
      </c>
      <c r="Q92" s="50">
        <f t="shared" si="12"/>
        <v>15</v>
      </c>
      <c r="R92" s="49"/>
      <c r="S92" s="51">
        <v>20</v>
      </c>
      <c r="T92" s="10"/>
      <c r="U92" s="11">
        <v>24</v>
      </c>
      <c r="V92" s="50">
        <f t="shared" si="13"/>
        <v>44</v>
      </c>
      <c r="W92" s="12"/>
      <c r="X92" s="60">
        <f t="shared" si="14"/>
        <v>79</v>
      </c>
      <c r="Y92" s="61" t="str">
        <f t="shared" si="15"/>
        <v>B+</v>
      </c>
    </row>
    <row r="93" spans="1:25" ht="16.5" customHeight="1" x14ac:dyDescent="0.25">
      <c r="D93" s="57">
        <v>11</v>
      </c>
      <c r="E93" s="57" t="s">
        <v>38</v>
      </c>
      <c r="F93" s="58" t="s">
        <v>84</v>
      </c>
      <c r="G93" s="59" t="s">
        <v>85</v>
      </c>
      <c r="H93" s="2">
        <v>1</v>
      </c>
      <c r="I93" s="2">
        <v>1</v>
      </c>
      <c r="J93" s="2">
        <v>1</v>
      </c>
      <c r="K93" s="2">
        <v>1</v>
      </c>
      <c r="L93" s="2">
        <v>1</v>
      </c>
      <c r="M93" s="2">
        <v>1</v>
      </c>
      <c r="N93" s="2">
        <v>1</v>
      </c>
      <c r="O93" s="13"/>
      <c r="P93" s="9">
        <f t="shared" si="11"/>
        <v>7</v>
      </c>
      <c r="Q93" s="50">
        <f t="shared" si="12"/>
        <v>15</v>
      </c>
      <c r="R93" s="49"/>
      <c r="S93" s="51">
        <v>20</v>
      </c>
      <c r="T93" s="10"/>
      <c r="U93" s="11">
        <v>20</v>
      </c>
      <c r="V93" s="50">
        <f t="shared" si="13"/>
        <v>36.666666666666664</v>
      </c>
      <c r="W93" s="12"/>
      <c r="X93" s="60">
        <f t="shared" si="14"/>
        <v>71.666666666666657</v>
      </c>
      <c r="Y93" s="61" t="str">
        <f t="shared" si="15"/>
        <v>B</v>
      </c>
    </row>
    <row r="94" spans="1:25" ht="16.5" customHeight="1" x14ac:dyDescent="0.25">
      <c r="D94" s="57">
        <v>11</v>
      </c>
      <c r="E94" s="57" t="s">
        <v>38</v>
      </c>
      <c r="F94" s="58" t="s">
        <v>128</v>
      </c>
      <c r="G94" s="59" t="s">
        <v>129</v>
      </c>
      <c r="H94" s="2">
        <v>1</v>
      </c>
      <c r="I94" s="2">
        <v>1</v>
      </c>
      <c r="J94" s="2">
        <v>1</v>
      </c>
      <c r="K94" s="2">
        <v>1</v>
      </c>
      <c r="L94" s="2">
        <v>1</v>
      </c>
      <c r="M94" s="2">
        <v>1</v>
      </c>
      <c r="N94" s="2">
        <v>1</v>
      </c>
      <c r="O94" s="13"/>
      <c r="P94" s="9">
        <f t="shared" si="11"/>
        <v>7</v>
      </c>
      <c r="Q94" s="50">
        <f t="shared" si="12"/>
        <v>15</v>
      </c>
      <c r="R94" s="49"/>
      <c r="S94" s="51">
        <v>20</v>
      </c>
      <c r="T94" s="10"/>
      <c r="U94" s="11">
        <v>18</v>
      </c>
      <c r="V94" s="50">
        <f t="shared" si="13"/>
        <v>33</v>
      </c>
      <c r="W94" s="12"/>
      <c r="X94" s="60">
        <f t="shared" si="14"/>
        <v>68</v>
      </c>
      <c r="Y94" s="61" t="str">
        <f t="shared" si="15"/>
        <v>C+</v>
      </c>
    </row>
    <row r="95" spans="1:25" ht="16.5" customHeight="1" x14ac:dyDescent="0.25">
      <c r="D95" s="57">
        <v>11</v>
      </c>
      <c r="E95" s="57" t="s">
        <v>39</v>
      </c>
      <c r="F95" s="58" t="s">
        <v>138</v>
      </c>
      <c r="G95" s="59" t="s">
        <v>139</v>
      </c>
      <c r="H95" s="2">
        <v>1</v>
      </c>
      <c r="I95" s="2">
        <v>1</v>
      </c>
      <c r="J95" s="2">
        <v>0</v>
      </c>
      <c r="K95" s="2">
        <v>1</v>
      </c>
      <c r="L95" s="2">
        <v>1</v>
      </c>
      <c r="M95" s="2">
        <v>1</v>
      </c>
      <c r="N95" s="2">
        <v>1</v>
      </c>
      <c r="O95" s="13"/>
      <c r="P95" s="9">
        <f t="shared" si="11"/>
        <v>6</v>
      </c>
      <c r="Q95" s="50">
        <f t="shared" si="12"/>
        <v>12.857142857142856</v>
      </c>
      <c r="R95" s="49"/>
      <c r="S95" s="51">
        <v>20</v>
      </c>
      <c r="T95" s="10"/>
      <c r="U95" s="11">
        <v>24</v>
      </c>
      <c r="V95" s="50">
        <f t="shared" si="13"/>
        <v>44</v>
      </c>
      <c r="W95" s="12"/>
      <c r="X95" s="60">
        <f t="shared" si="14"/>
        <v>76.857142857142861</v>
      </c>
      <c r="Y95" s="61" t="str">
        <f t="shared" si="15"/>
        <v>B+</v>
      </c>
    </row>
    <row r="96" spans="1:25" ht="16.5" customHeight="1" x14ac:dyDescent="0.25">
      <c r="D96" s="57">
        <v>11</v>
      </c>
      <c r="E96" s="57" t="s">
        <v>38</v>
      </c>
      <c r="F96" s="58" t="s">
        <v>140</v>
      </c>
      <c r="G96" s="59" t="s">
        <v>141</v>
      </c>
      <c r="H96" s="2">
        <v>1</v>
      </c>
      <c r="I96" s="2">
        <v>1</v>
      </c>
      <c r="J96" s="2">
        <v>1</v>
      </c>
      <c r="K96" s="2">
        <v>1</v>
      </c>
      <c r="L96" s="2">
        <v>1</v>
      </c>
      <c r="M96" s="2">
        <v>1</v>
      </c>
      <c r="N96" s="2">
        <v>1</v>
      </c>
      <c r="O96" s="13"/>
      <c r="P96" s="9">
        <f t="shared" si="11"/>
        <v>7</v>
      </c>
      <c r="Q96" s="50">
        <f t="shared" si="12"/>
        <v>15</v>
      </c>
      <c r="R96" s="49"/>
      <c r="S96" s="51">
        <v>20</v>
      </c>
      <c r="T96" s="10"/>
      <c r="U96" s="11">
        <v>16</v>
      </c>
      <c r="V96" s="50">
        <f t="shared" si="13"/>
        <v>29.333333333333332</v>
      </c>
      <c r="W96" s="12"/>
      <c r="X96" s="60">
        <f t="shared" si="14"/>
        <v>64.333333333333329</v>
      </c>
      <c r="Y96" s="61" t="str">
        <f t="shared" si="15"/>
        <v>C</v>
      </c>
    </row>
    <row r="97" spans="4:25" ht="16.5" customHeight="1" x14ac:dyDescent="0.25">
      <c r="D97" s="57">
        <v>11</v>
      </c>
      <c r="E97" s="57" t="s">
        <v>39</v>
      </c>
      <c r="F97" s="58" t="s">
        <v>142</v>
      </c>
      <c r="G97" s="59" t="s">
        <v>143</v>
      </c>
      <c r="H97" s="2">
        <v>1</v>
      </c>
      <c r="I97" s="2">
        <v>0</v>
      </c>
      <c r="J97" s="2">
        <v>0</v>
      </c>
      <c r="K97" s="2">
        <v>0</v>
      </c>
      <c r="L97" s="2">
        <v>0</v>
      </c>
      <c r="M97" s="2">
        <v>1</v>
      </c>
      <c r="N97" s="2">
        <v>1</v>
      </c>
      <c r="O97" s="13"/>
      <c r="P97" s="9">
        <f t="shared" si="11"/>
        <v>3</v>
      </c>
      <c r="Q97" s="50">
        <f t="shared" si="12"/>
        <v>6.4285714285714279</v>
      </c>
      <c r="R97" s="49"/>
      <c r="S97" s="51">
        <v>20</v>
      </c>
      <c r="T97" s="10"/>
      <c r="U97" s="11">
        <v>15</v>
      </c>
      <c r="V97" s="50">
        <f t="shared" si="13"/>
        <v>27.5</v>
      </c>
      <c r="W97" s="12"/>
      <c r="X97" s="60">
        <f t="shared" si="14"/>
        <v>53.928571428571431</v>
      </c>
      <c r="Y97" s="61" t="str">
        <f t="shared" si="15"/>
        <v>D</v>
      </c>
    </row>
    <row r="98" spans="4:25" ht="16.5" customHeight="1" x14ac:dyDescent="0.25">
      <c r="D98" s="57">
        <v>11</v>
      </c>
      <c r="E98" s="57" t="s">
        <v>38</v>
      </c>
      <c r="F98" s="58" t="s">
        <v>286</v>
      </c>
      <c r="G98" s="59" t="s">
        <v>287</v>
      </c>
      <c r="H98" s="2">
        <v>1</v>
      </c>
      <c r="I98" s="2">
        <v>0</v>
      </c>
      <c r="J98" s="2">
        <v>1</v>
      </c>
      <c r="K98" s="2">
        <v>1</v>
      </c>
      <c r="L98" s="2">
        <v>1</v>
      </c>
      <c r="M98" s="2">
        <v>1</v>
      </c>
      <c r="N98" s="2">
        <v>1</v>
      </c>
      <c r="O98" s="13"/>
      <c r="P98" s="9">
        <f t="shared" si="11"/>
        <v>6</v>
      </c>
      <c r="Q98" s="50">
        <f t="shared" si="12"/>
        <v>12.857142857142856</v>
      </c>
      <c r="R98" s="49"/>
      <c r="S98" s="51">
        <v>20</v>
      </c>
      <c r="T98" s="10"/>
      <c r="U98" s="11">
        <v>21</v>
      </c>
      <c r="V98" s="50">
        <f t="shared" si="13"/>
        <v>38.5</v>
      </c>
      <c r="W98" s="12"/>
      <c r="X98" s="60">
        <f t="shared" si="14"/>
        <v>71.357142857142861</v>
      </c>
      <c r="Y98" s="61" t="str">
        <f t="shared" si="15"/>
        <v>B</v>
      </c>
    </row>
    <row r="99" spans="4:25" ht="16.5" customHeight="1" x14ac:dyDescent="0.25">
      <c r="D99" s="57">
        <v>11</v>
      </c>
      <c r="E99" s="57" t="s">
        <v>39</v>
      </c>
      <c r="F99" s="58" t="s">
        <v>316</v>
      </c>
      <c r="G99" s="59" t="s">
        <v>317</v>
      </c>
      <c r="H99" s="2">
        <v>0</v>
      </c>
      <c r="I99" s="2">
        <v>1</v>
      </c>
      <c r="J99" s="2">
        <v>1</v>
      </c>
      <c r="K99" s="2">
        <v>0</v>
      </c>
      <c r="L99" s="2">
        <v>1</v>
      </c>
      <c r="M99" s="2">
        <v>1</v>
      </c>
      <c r="N99" s="2">
        <v>1</v>
      </c>
      <c r="O99" s="13"/>
      <c r="P99" s="9">
        <f t="shared" si="11"/>
        <v>5</v>
      </c>
      <c r="Q99" s="50">
        <f t="shared" si="12"/>
        <v>10.714285714285715</v>
      </c>
      <c r="R99" s="49"/>
      <c r="S99" s="51">
        <v>20</v>
      </c>
      <c r="T99" s="10"/>
      <c r="U99" s="11">
        <v>21</v>
      </c>
      <c r="V99" s="50">
        <f t="shared" si="13"/>
        <v>38.5</v>
      </c>
      <c r="W99" s="12"/>
      <c r="X99" s="60">
        <f t="shared" si="14"/>
        <v>69.214285714285722</v>
      </c>
      <c r="Y99" s="61" t="str">
        <f t="shared" si="15"/>
        <v>C+</v>
      </c>
    </row>
    <row r="100" spans="4:25" ht="16.5" customHeight="1" x14ac:dyDescent="0.25">
      <c r="D100" s="62">
        <v>12</v>
      </c>
      <c r="E100" s="62" t="s">
        <v>39</v>
      </c>
      <c r="F100" s="63" t="s">
        <v>204</v>
      </c>
      <c r="G100" s="64" t="s">
        <v>205</v>
      </c>
      <c r="H100" s="2">
        <v>1</v>
      </c>
      <c r="I100" s="2">
        <v>1</v>
      </c>
      <c r="J100" s="2">
        <v>1</v>
      </c>
      <c r="K100" s="2">
        <v>1</v>
      </c>
      <c r="L100" s="2">
        <v>1</v>
      </c>
      <c r="M100" s="2">
        <v>1</v>
      </c>
      <c r="N100" s="2">
        <v>1</v>
      </c>
      <c r="O100" s="13"/>
      <c r="P100" s="9">
        <f t="shared" si="11"/>
        <v>7</v>
      </c>
      <c r="Q100" s="50">
        <f t="shared" si="12"/>
        <v>15</v>
      </c>
      <c r="R100" s="49"/>
      <c r="S100" s="51">
        <v>21.5</v>
      </c>
      <c r="T100" s="10"/>
      <c r="U100" s="11">
        <v>17</v>
      </c>
      <c r="V100" s="50">
        <f t="shared" si="13"/>
        <v>31.166666666666664</v>
      </c>
      <c r="W100" s="12"/>
      <c r="X100" s="60">
        <f t="shared" si="14"/>
        <v>67.666666666666657</v>
      </c>
      <c r="Y100" s="61" t="str">
        <f t="shared" si="15"/>
        <v>C+</v>
      </c>
    </row>
    <row r="101" spans="4:25" ht="16.5" customHeight="1" x14ac:dyDescent="0.25">
      <c r="D101" s="62">
        <v>12</v>
      </c>
      <c r="E101" s="62" t="s">
        <v>39</v>
      </c>
      <c r="F101" s="63" t="s">
        <v>208</v>
      </c>
      <c r="G101" s="64" t="s">
        <v>209</v>
      </c>
      <c r="H101" s="2">
        <v>1</v>
      </c>
      <c r="I101" s="2">
        <v>0</v>
      </c>
      <c r="J101" s="2">
        <v>0</v>
      </c>
      <c r="K101" s="2">
        <v>1</v>
      </c>
      <c r="L101" s="2">
        <v>0</v>
      </c>
      <c r="M101" s="2">
        <v>1</v>
      </c>
      <c r="N101" s="2">
        <v>1</v>
      </c>
      <c r="O101" s="13"/>
      <c r="P101" s="9">
        <f t="shared" ref="P101:P132" si="16">SUM(H101:N101)</f>
        <v>4</v>
      </c>
      <c r="Q101" s="50">
        <f t="shared" ref="Q101:Q132" si="17">P101/7*15</f>
        <v>8.5714285714285712</v>
      </c>
      <c r="R101" s="49"/>
      <c r="S101" s="51">
        <v>21.5</v>
      </c>
      <c r="T101" s="10"/>
      <c r="U101" s="11">
        <v>13</v>
      </c>
      <c r="V101" s="50">
        <f t="shared" ref="V101:V132" si="18">U101/30*55</f>
        <v>23.833333333333336</v>
      </c>
      <c r="W101" s="12"/>
      <c r="X101" s="60">
        <f t="shared" ref="X101:X132" si="19">Q101+S101+V101</f>
        <v>53.904761904761905</v>
      </c>
      <c r="Y101" s="61" t="str">
        <f t="shared" si="15"/>
        <v>D</v>
      </c>
    </row>
    <row r="102" spans="4:25" ht="16.5" customHeight="1" x14ac:dyDescent="0.25">
      <c r="D102" s="62">
        <v>12</v>
      </c>
      <c r="E102" s="62" t="s">
        <v>39</v>
      </c>
      <c r="F102" s="63" t="s">
        <v>61</v>
      </c>
      <c r="G102" s="64" t="s">
        <v>62</v>
      </c>
      <c r="H102" s="2">
        <v>1</v>
      </c>
      <c r="I102" s="2">
        <v>1</v>
      </c>
      <c r="J102" s="2">
        <v>1</v>
      </c>
      <c r="K102" s="2">
        <v>1</v>
      </c>
      <c r="L102" s="2">
        <v>0</v>
      </c>
      <c r="M102" s="2">
        <v>0</v>
      </c>
      <c r="N102" s="2">
        <v>1</v>
      </c>
      <c r="O102" s="13"/>
      <c r="P102" s="9">
        <f t="shared" si="16"/>
        <v>5</v>
      </c>
      <c r="Q102" s="50">
        <f t="shared" si="17"/>
        <v>10.714285714285715</v>
      </c>
      <c r="R102" s="49"/>
      <c r="S102" s="51">
        <v>21.5</v>
      </c>
      <c r="T102" s="10"/>
      <c r="U102" s="11">
        <v>24</v>
      </c>
      <c r="V102" s="50">
        <f t="shared" si="18"/>
        <v>44</v>
      </c>
      <c r="W102" s="12"/>
      <c r="X102" s="60">
        <f t="shared" si="19"/>
        <v>76.214285714285722</v>
      </c>
      <c r="Y102" s="61" t="str">
        <f t="shared" si="15"/>
        <v>B+</v>
      </c>
    </row>
    <row r="103" spans="4:25" ht="16.5" customHeight="1" x14ac:dyDescent="0.25">
      <c r="D103" s="62">
        <v>12</v>
      </c>
      <c r="E103" s="62" t="s">
        <v>39</v>
      </c>
      <c r="F103" s="63" t="s">
        <v>266</v>
      </c>
      <c r="G103" s="64" t="s">
        <v>267</v>
      </c>
      <c r="H103" s="2">
        <v>1</v>
      </c>
      <c r="I103" s="2">
        <v>0</v>
      </c>
      <c r="J103" s="2">
        <v>1</v>
      </c>
      <c r="K103" s="2">
        <v>1</v>
      </c>
      <c r="L103" s="2">
        <v>0</v>
      </c>
      <c r="M103" s="2">
        <v>0</v>
      </c>
      <c r="N103" s="2">
        <v>1</v>
      </c>
      <c r="O103" s="13"/>
      <c r="P103" s="9">
        <f t="shared" si="16"/>
        <v>4</v>
      </c>
      <c r="Q103" s="50">
        <f t="shared" si="17"/>
        <v>8.5714285714285712</v>
      </c>
      <c r="R103" s="49"/>
      <c r="S103" s="51">
        <v>21.5</v>
      </c>
      <c r="T103" s="10"/>
      <c r="U103" s="11">
        <v>20</v>
      </c>
      <c r="V103" s="50">
        <f t="shared" si="18"/>
        <v>36.666666666666664</v>
      </c>
      <c r="W103" s="12"/>
      <c r="X103" s="60">
        <f t="shared" si="19"/>
        <v>66.738095238095241</v>
      </c>
      <c r="Y103" s="61" t="str">
        <f t="shared" si="15"/>
        <v>C+</v>
      </c>
    </row>
    <row r="104" spans="4:25" ht="16.5" customHeight="1" x14ac:dyDescent="0.25">
      <c r="D104" s="62">
        <v>12</v>
      </c>
      <c r="E104" s="62" t="s">
        <v>38</v>
      </c>
      <c r="F104" s="63" t="s">
        <v>268</v>
      </c>
      <c r="G104" s="64" t="s">
        <v>269</v>
      </c>
      <c r="H104" s="2">
        <v>1</v>
      </c>
      <c r="I104" s="2">
        <v>0</v>
      </c>
      <c r="J104" s="2">
        <v>1</v>
      </c>
      <c r="K104" s="2">
        <v>1</v>
      </c>
      <c r="L104" s="2">
        <v>1</v>
      </c>
      <c r="M104" s="2">
        <v>0</v>
      </c>
      <c r="N104" s="2">
        <v>1</v>
      </c>
      <c r="O104" s="13"/>
      <c r="P104" s="9">
        <f t="shared" si="16"/>
        <v>5</v>
      </c>
      <c r="Q104" s="50">
        <f t="shared" si="17"/>
        <v>10.714285714285715</v>
      </c>
      <c r="R104" s="49"/>
      <c r="S104" s="51">
        <v>21.5</v>
      </c>
      <c r="T104" s="10"/>
      <c r="U104" s="11">
        <v>13</v>
      </c>
      <c r="V104" s="50">
        <f t="shared" si="18"/>
        <v>23.833333333333336</v>
      </c>
      <c r="W104" s="12"/>
      <c r="X104" s="60">
        <f t="shared" si="19"/>
        <v>56.047619047619051</v>
      </c>
      <c r="Y104" s="61" t="str">
        <f t="shared" si="15"/>
        <v>D+</v>
      </c>
    </row>
    <row r="105" spans="4:25" ht="16.5" customHeight="1" x14ac:dyDescent="0.25">
      <c r="D105" s="62">
        <v>12</v>
      </c>
      <c r="E105" s="62" t="s">
        <v>39</v>
      </c>
      <c r="F105" s="63" t="s">
        <v>276</v>
      </c>
      <c r="G105" s="64" t="s">
        <v>277</v>
      </c>
      <c r="H105" s="2">
        <v>1</v>
      </c>
      <c r="I105" s="2">
        <v>1</v>
      </c>
      <c r="J105" s="2">
        <v>1</v>
      </c>
      <c r="K105" s="2">
        <v>1</v>
      </c>
      <c r="L105" s="2">
        <v>0</v>
      </c>
      <c r="M105" s="2">
        <v>0</v>
      </c>
      <c r="N105" s="2">
        <v>1</v>
      </c>
      <c r="O105" s="13"/>
      <c r="P105" s="9">
        <f t="shared" si="16"/>
        <v>5</v>
      </c>
      <c r="Q105" s="50">
        <f t="shared" si="17"/>
        <v>10.714285714285715</v>
      </c>
      <c r="R105" s="49"/>
      <c r="S105" s="51">
        <v>21.5</v>
      </c>
      <c r="T105" s="10"/>
      <c r="U105" s="11">
        <v>14</v>
      </c>
      <c r="V105" s="50">
        <f t="shared" si="18"/>
        <v>25.666666666666668</v>
      </c>
      <c r="W105" s="12"/>
      <c r="X105" s="60">
        <f t="shared" si="19"/>
        <v>57.88095238095238</v>
      </c>
      <c r="Y105" s="61" t="str">
        <f t="shared" si="15"/>
        <v>D+</v>
      </c>
    </row>
    <row r="106" spans="4:25" ht="16.5" customHeight="1" x14ac:dyDescent="0.25">
      <c r="D106" s="62">
        <v>12</v>
      </c>
      <c r="E106" s="62" t="s">
        <v>39</v>
      </c>
      <c r="F106" s="63" t="s">
        <v>288</v>
      </c>
      <c r="G106" s="64" t="s">
        <v>289</v>
      </c>
      <c r="H106" s="2">
        <v>1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1</v>
      </c>
      <c r="O106" s="13"/>
      <c r="P106" s="9">
        <f t="shared" si="16"/>
        <v>2</v>
      </c>
      <c r="Q106" s="50">
        <f t="shared" si="17"/>
        <v>4.2857142857142856</v>
      </c>
      <c r="R106" s="49"/>
      <c r="S106" s="51">
        <v>21.5</v>
      </c>
      <c r="T106" s="10"/>
      <c r="U106" s="11">
        <v>29</v>
      </c>
      <c r="V106" s="50">
        <f t="shared" si="18"/>
        <v>53.166666666666664</v>
      </c>
      <c r="W106" s="12"/>
      <c r="X106" s="60">
        <f t="shared" si="19"/>
        <v>78.952380952380949</v>
      </c>
      <c r="Y106" s="61" t="str">
        <f t="shared" si="15"/>
        <v>B+</v>
      </c>
    </row>
    <row r="107" spans="4:25" ht="16.5" customHeight="1" x14ac:dyDescent="0.25">
      <c r="D107" s="62">
        <v>12</v>
      </c>
      <c r="E107" s="62" t="s">
        <v>39</v>
      </c>
      <c r="F107" s="63" t="s">
        <v>278</v>
      </c>
      <c r="G107" s="64" t="s">
        <v>279</v>
      </c>
      <c r="H107" s="2">
        <v>1</v>
      </c>
      <c r="I107" s="2">
        <v>1</v>
      </c>
      <c r="J107" s="2">
        <v>1</v>
      </c>
      <c r="K107" s="2">
        <v>0</v>
      </c>
      <c r="L107" s="2">
        <v>0</v>
      </c>
      <c r="M107" s="2">
        <v>0</v>
      </c>
      <c r="N107" s="2">
        <v>1</v>
      </c>
      <c r="O107" s="13"/>
      <c r="P107" s="9">
        <f t="shared" si="16"/>
        <v>4</v>
      </c>
      <c r="Q107" s="50">
        <f t="shared" si="17"/>
        <v>8.5714285714285712</v>
      </c>
      <c r="R107" s="49"/>
      <c r="S107" s="51">
        <v>21.5</v>
      </c>
      <c r="T107" s="10"/>
      <c r="U107" s="11">
        <v>23</v>
      </c>
      <c r="V107" s="50">
        <f t="shared" si="18"/>
        <v>42.166666666666671</v>
      </c>
      <c r="W107" s="12"/>
      <c r="X107" s="60">
        <f t="shared" si="19"/>
        <v>72.238095238095241</v>
      </c>
      <c r="Y107" s="61" t="str">
        <f t="shared" si="15"/>
        <v>B</v>
      </c>
    </row>
    <row r="108" spans="4:25" ht="16.5" customHeight="1" x14ac:dyDescent="0.25">
      <c r="D108" s="62">
        <v>12</v>
      </c>
      <c r="E108" s="62" t="s">
        <v>38</v>
      </c>
      <c r="F108" s="63" t="s">
        <v>314</v>
      </c>
      <c r="G108" s="64" t="s">
        <v>315</v>
      </c>
      <c r="H108" s="2">
        <v>0</v>
      </c>
      <c r="I108" s="2">
        <v>1</v>
      </c>
      <c r="J108" s="2">
        <v>1</v>
      </c>
      <c r="K108" s="2">
        <v>1</v>
      </c>
      <c r="L108" s="2">
        <v>0</v>
      </c>
      <c r="M108" s="2">
        <v>0</v>
      </c>
      <c r="N108" s="2">
        <v>1</v>
      </c>
      <c r="O108" s="13"/>
      <c r="P108" s="9">
        <f t="shared" si="16"/>
        <v>4</v>
      </c>
      <c r="Q108" s="50">
        <f t="shared" si="17"/>
        <v>8.5714285714285712</v>
      </c>
      <c r="R108" s="49"/>
      <c r="S108" s="51">
        <v>21.5</v>
      </c>
      <c r="T108" s="10"/>
      <c r="U108" s="11">
        <v>22</v>
      </c>
      <c r="V108" s="50">
        <f t="shared" si="18"/>
        <v>40.333333333333329</v>
      </c>
      <c r="W108" s="12"/>
      <c r="X108" s="60">
        <f t="shared" si="19"/>
        <v>70.404761904761898</v>
      </c>
      <c r="Y108" s="61" t="str">
        <f t="shared" si="15"/>
        <v>B</v>
      </c>
    </row>
    <row r="109" spans="4:25" ht="16.5" customHeight="1" x14ac:dyDescent="0.25">
      <c r="D109" s="57">
        <v>13</v>
      </c>
      <c r="E109" s="57" t="s">
        <v>39</v>
      </c>
      <c r="F109" s="58" t="s">
        <v>76</v>
      </c>
      <c r="G109" s="59" t="s">
        <v>77</v>
      </c>
      <c r="H109" s="2">
        <v>1</v>
      </c>
      <c r="I109" s="2">
        <v>1</v>
      </c>
      <c r="J109" s="2">
        <v>1</v>
      </c>
      <c r="K109" s="2">
        <v>1</v>
      </c>
      <c r="L109" s="2">
        <v>1</v>
      </c>
      <c r="M109" s="2">
        <v>1</v>
      </c>
      <c r="N109" s="2">
        <v>1</v>
      </c>
      <c r="O109" s="13"/>
      <c r="P109" s="9">
        <f t="shared" si="16"/>
        <v>7</v>
      </c>
      <c r="Q109" s="50">
        <f t="shared" si="17"/>
        <v>15</v>
      </c>
      <c r="R109" s="49"/>
      <c r="S109" s="51">
        <v>26</v>
      </c>
      <c r="T109" s="10"/>
      <c r="U109" s="11">
        <v>26</v>
      </c>
      <c r="V109" s="50">
        <f t="shared" si="18"/>
        <v>47.666666666666671</v>
      </c>
      <c r="W109" s="12"/>
      <c r="X109" s="60">
        <f t="shared" si="19"/>
        <v>88.666666666666671</v>
      </c>
      <c r="Y109" s="61" t="str">
        <f t="shared" si="15"/>
        <v>A</v>
      </c>
    </row>
    <row r="110" spans="4:25" ht="16.5" customHeight="1" x14ac:dyDescent="0.25">
      <c r="D110" s="57">
        <v>13</v>
      </c>
      <c r="E110" s="57" t="s">
        <v>39</v>
      </c>
      <c r="F110" s="58" t="s">
        <v>80</v>
      </c>
      <c r="G110" s="59" t="s">
        <v>81</v>
      </c>
      <c r="H110" s="2">
        <v>1</v>
      </c>
      <c r="I110" s="2">
        <v>1</v>
      </c>
      <c r="J110" s="2">
        <v>1</v>
      </c>
      <c r="K110" s="2">
        <v>1</v>
      </c>
      <c r="L110" s="2">
        <v>1</v>
      </c>
      <c r="M110" s="2">
        <v>1</v>
      </c>
      <c r="N110" s="2">
        <v>1</v>
      </c>
      <c r="O110" s="13"/>
      <c r="P110" s="9">
        <f t="shared" si="16"/>
        <v>7</v>
      </c>
      <c r="Q110" s="50">
        <f t="shared" si="17"/>
        <v>15</v>
      </c>
      <c r="R110" s="49"/>
      <c r="S110" s="51">
        <v>26</v>
      </c>
      <c r="T110" s="10"/>
      <c r="U110" s="11">
        <v>25</v>
      </c>
      <c r="V110" s="50">
        <f t="shared" si="18"/>
        <v>45.833333333333336</v>
      </c>
      <c r="W110" s="12"/>
      <c r="X110" s="60">
        <f t="shared" si="19"/>
        <v>86.833333333333343</v>
      </c>
      <c r="Y110" s="61" t="str">
        <f t="shared" si="15"/>
        <v>A</v>
      </c>
    </row>
    <row r="111" spans="4:25" ht="16.5" customHeight="1" x14ac:dyDescent="0.25">
      <c r="D111" s="57">
        <v>13</v>
      </c>
      <c r="E111" s="57" t="s">
        <v>38</v>
      </c>
      <c r="F111" s="58" t="s">
        <v>170</v>
      </c>
      <c r="G111" s="59" t="s">
        <v>171</v>
      </c>
      <c r="H111" s="2">
        <v>1</v>
      </c>
      <c r="I111" s="2">
        <v>1</v>
      </c>
      <c r="J111" s="2">
        <v>1</v>
      </c>
      <c r="K111" s="2">
        <v>1</v>
      </c>
      <c r="L111" s="2">
        <v>0</v>
      </c>
      <c r="M111" s="2">
        <v>1</v>
      </c>
      <c r="N111" s="2">
        <v>1</v>
      </c>
      <c r="O111" s="13"/>
      <c r="P111" s="9">
        <f t="shared" si="16"/>
        <v>6</v>
      </c>
      <c r="Q111" s="50">
        <f t="shared" si="17"/>
        <v>12.857142857142856</v>
      </c>
      <c r="R111" s="49"/>
      <c r="S111" s="51">
        <v>26</v>
      </c>
      <c r="T111" s="10"/>
      <c r="U111" s="11">
        <v>19</v>
      </c>
      <c r="V111" s="50">
        <f t="shared" si="18"/>
        <v>34.833333333333329</v>
      </c>
      <c r="W111" s="12"/>
      <c r="X111" s="60">
        <f t="shared" si="19"/>
        <v>73.690476190476176</v>
      </c>
      <c r="Y111" s="61" t="str">
        <f t="shared" si="15"/>
        <v>B</v>
      </c>
    </row>
    <row r="112" spans="4:25" ht="16.5" customHeight="1" x14ac:dyDescent="0.25">
      <c r="D112" s="57">
        <v>13</v>
      </c>
      <c r="E112" s="57" t="s">
        <v>39</v>
      </c>
      <c r="F112" s="58" t="s">
        <v>172</v>
      </c>
      <c r="G112" s="59" t="s">
        <v>173</v>
      </c>
      <c r="H112" s="2">
        <v>1</v>
      </c>
      <c r="I112" s="2">
        <v>1</v>
      </c>
      <c r="J112" s="2">
        <v>0</v>
      </c>
      <c r="K112" s="2">
        <v>1</v>
      </c>
      <c r="L112" s="2">
        <v>0</v>
      </c>
      <c r="M112" s="2">
        <v>1</v>
      </c>
      <c r="N112" s="2">
        <v>1</v>
      </c>
      <c r="O112" s="13"/>
      <c r="P112" s="9">
        <f t="shared" si="16"/>
        <v>5</v>
      </c>
      <c r="Q112" s="50">
        <f t="shared" si="17"/>
        <v>10.714285714285715</v>
      </c>
      <c r="R112" s="49"/>
      <c r="S112" s="51">
        <v>26</v>
      </c>
      <c r="T112" s="10"/>
      <c r="U112" s="11">
        <v>18</v>
      </c>
      <c r="V112" s="50">
        <f t="shared" si="18"/>
        <v>33</v>
      </c>
      <c r="W112" s="12"/>
      <c r="X112" s="60">
        <f t="shared" si="19"/>
        <v>69.714285714285722</v>
      </c>
      <c r="Y112" s="61" t="str">
        <f t="shared" si="15"/>
        <v>B</v>
      </c>
    </row>
    <row r="113" spans="4:25" ht="16.5" customHeight="1" x14ac:dyDescent="0.25">
      <c r="D113" s="57">
        <v>13</v>
      </c>
      <c r="E113" s="57" t="s">
        <v>39</v>
      </c>
      <c r="F113" s="58" t="s">
        <v>202</v>
      </c>
      <c r="G113" s="59" t="s">
        <v>203</v>
      </c>
      <c r="H113" s="2">
        <v>1</v>
      </c>
      <c r="I113" s="2">
        <v>1</v>
      </c>
      <c r="J113" s="2">
        <v>0</v>
      </c>
      <c r="K113" s="2">
        <v>0</v>
      </c>
      <c r="L113" s="2">
        <v>1</v>
      </c>
      <c r="M113" s="2">
        <v>1</v>
      </c>
      <c r="N113" s="2">
        <v>1</v>
      </c>
      <c r="O113" s="13"/>
      <c r="P113" s="9">
        <f t="shared" si="16"/>
        <v>5</v>
      </c>
      <c r="Q113" s="50">
        <f t="shared" si="17"/>
        <v>10.714285714285715</v>
      </c>
      <c r="R113" s="49"/>
      <c r="S113" s="51">
        <v>26</v>
      </c>
      <c r="T113" s="10"/>
      <c r="U113" s="11">
        <v>22</v>
      </c>
      <c r="V113" s="50">
        <f t="shared" si="18"/>
        <v>40.333333333333329</v>
      </c>
      <c r="W113" s="12"/>
      <c r="X113" s="60">
        <f t="shared" si="19"/>
        <v>77.047619047619037</v>
      </c>
      <c r="Y113" s="61" t="str">
        <f t="shared" si="15"/>
        <v>B+</v>
      </c>
    </row>
    <row r="114" spans="4:25" ht="16.5" customHeight="1" x14ac:dyDescent="0.25">
      <c r="D114" s="57">
        <v>13</v>
      </c>
      <c r="E114" s="57" t="s">
        <v>38</v>
      </c>
      <c r="F114" s="58" t="s">
        <v>206</v>
      </c>
      <c r="G114" s="59" t="s">
        <v>207</v>
      </c>
      <c r="H114" s="2">
        <v>1</v>
      </c>
      <c r="I114" s="2">
        <v>1</v>
      </c>
      <c r="J114" s="2">
        <v>0</v>
      </c>
      <c r="K114" s="2">
        <v>0</v>
      </c>
      <c r="L114" s="2">
        <v>1</v>
      </c>
      <c r="M114" s="2">
        <v>1</v>
      </c>
      <c r="N114" s="2">
        <v>1</v>
      </c>
      <c r="O114" s="13"/>
      <c r="P114" s="9">
        <f t="shared" si="16"/>
        <v>5</v>
      </c>
      <c r="Q114" s="50">
        <f t="shared" si="17"/>
        <v>10.714285714285715</v>
      </c>
      <c r="R114" s="49"/>
      <c r="S114" s="51">
        <v>26</v>
      </c>
      <c r="T114" s="10"/>
      <c r="U114" s="11">
        <v>15</v>
      </c>
      <c r="V114" s="50">
        <f t="shared" si="18"/>
        <v>27.5</v>
      </c>
      <c r="W114" s="12"/>
      <c r="X114" s="60">
        <f t="shared" si="19"/>
        <v>64.214285714285722</v>
      </c>
      <c r="Y114" s="61" t="str">
        <f t="shared" si="15"/>
        <v>C</v>
      </c>
    </row>
    <row r="115" spans="4:25" ht="16.5" customHeight="1" x14ac:dyDescent="0.25">
      <c r="D115" s="57">
        <v>13</v>
      </c>
      <c r="E115" s="57" t="s">
        <v>38</v>
      </c>
      <c r="F115" s="58" t="s">
        <v>255</v>
      </c>
      <c r="G115" s="59" t="s">
        <v>254</v>
      </c>
      <c r="H115" s="2">
        <v>1</v>
      </c>
      <c r="I115" s="2">
        <v>1</v>
      </c>
      <c r="J115" s="2">
        <v>1</v>
      </c>
      <c r="K115" s="2">
        <v>1</v>
      </c>
      <c r="L115" s="2">
        <v>1</v>
      </c>
      <c r="M115" s="2">
        <v>1</v>
      </c>
      <c r="N115" s="2">
        <v>1</v>
      </c>
      <c r="O115" s="13"/>
      <c r="P115" s="9">
        <f t="shared" si="16"/>
        <v>7</v>
      </c>
      <c r="Q115" s="50">
        <f t="shared" si="17"/>
        <v>15</v>
      </c>
      <c r="R115" s="49"/>
      <c r="S115" s="51">
        <v>26</v>
      </c>
      <c r="T115" s="10"/>
      <c r="U115" s="11">
        <v>25</v>
      </c>
      <c r="V115" s="50">
        <f t="shared" si="18"/>
        <v>45.833333333333336</v>
      </c>
      <c r="W115" s="12"/>
      <c r="X115" s="60">
        <f t="shared" si="19"/>
        <v>86.833333333333343</v>
      </c>
      <c r="Y115" s="61" t="str">
        <f t="shared" si="15"/>
        <v>A</v>
      </c>
    </row>
    <row r="116" spans="4:25" ht="16.5" customHeight="1" x14ac:dyDescent="0.25">
      <c r="D116" s="57">
        <v>13</v>
      </c>
      <c r="E116" s="57" t="s">
        <v>38</v>
      </c>
      <c r="F116" s="58" t="s">
        <v>282</v>
      </c>
      <c r="G116" s="59" t="s">
        <v>283</v>
      </c>
      <c r="H116" s="2">
        <v>1</v>
      </c>
      <c r="I116" s="2">
        <v>1</v>
      </c>
      <c r="J116" s="2">
        <v>0</v>
      </c>
      <c r="K116" s="2">
        <v>0</v>
      </c>
      <c r="L116" s="2">
        <v>0</v>
      </c>
      <c r="M116" s="2">
        <v>1</v>
      </c>
      <c r="N116" s="2">
        <v>1</v>
      </c>
      <c r="O116" s="13"/>
      <c r="P116" s="9">
        <f t="shared" si="16"/>
        <v>4</v>
      </c>
      <c r="Q116" s="50">
        <f t="shared" si="17"/>
        <v>8.5714285714285712</v>
      </c>
      <c r="R116" s="49"/>
      <c r="S116" s="51">
        <v>26</v>
      </c>
      <c r="T116" s="10"/>
      <c r="U116" s="11">
        <v>12</v>
      </c>
      <c r="V116" s="50">
        <f t="shared" si="18"/>
        <v>22</v>
      </c>
      <c r="W116" s="12"/>
      <c r="X116" s="60">
        <f t="shared" si="19"/>
        <v>56.571428571428569</v>
      </c>
      <c r="Y116" s="61" t="str">
        <f t="shared" ref="Y116:Y147" si="20">IF(X116&gt;=79.5,"A",IF(X116&gt;=74.5,"B+",IF(X116&gt;=69.5,"B",IF(X116&gt;=64.5,"C+",IF(X116&gt;=59.5,"C",IF(X116&gt;=54.5,"D+",IF(X116&gt;=44.5,"D",IF(X116&lt;44.5,"FAIL"))))))))</f>
        <v>D+</v>
      </c>
    </row>
    <row r="117" spans="4:25" ht="16.5" customHeight="1" x14ac:dyDescent="0.25">
      <c r="D117" s="62">
        <v>14</v>
      </c>
      <c r="E117" s="62" t="s">
        <v>39</v>
      </c>
      <c r="F117" s="63" t="s">
        <v>68</v>
      </c>
      <c r="G117" s="64" t="s">
        <v>69</v>
      </c>
      <c r="H117" s="2">
        <v>1</v>
      </c>
      <c r="I117" s="2">
        <v>1</v>
      </c>
      <c r="J117" s="2">
        <v>1</v>
      </c>
      <c r="K117" s="2">
        <v>1</v>
      </c>
      <c r="L117" s="2">
        <v>1</v>
      </c>
      <c r="M117" s="2">
        <v>1</v>
      </c>
      <c r="N117" s="2">
        <v>1</v>
      </c>
      <c r="O117" s="13"/>
      <c r="P117" s="9">
        <f t="shared" si="16"/>
        <v>7</v>
      </c>
      <c r="Q117" s="50">
        <f t="shared" si="17"/>
        <v>15</v>
      </c>
      <c r="R117" s="49"/>
      <c r="S117" s="51">
        <v>26</v>
      </c>
      <c r="T117" s="10"/>
      <c r="U117" s="11">
        <v>29</v>
      </c>
      <c r="V117" s="50">
        <f t="shared" si="18"/>
        <v>53.166666666666664</v>
      </c>
      <c r="W117" s="12"/>
      <c r="X117" s="60">
        <f t="shared" si="19"/>
        <v>94.166666666666657</v>
      </c>
      <c r="Y117" s="61" t="str">
        <f t="shared" si="20"/>
        <v>A</v>
      </c>
    </row>
    <row r="118" spans="4:25" ht="16.5" customHeight="1" x14ac:dyDescent="0.25">
      <c r="D118" s="62">
        <v>14</v>
      </c>
      <c r="E118" s="62" t="s">
        <v>39</v>
      </c>
      <c r="F118" s="63" t="s">
        <v>74</v>
      </c>
      <c r="G118" s="64" t="s">
        <v>75</v>
      </c>
      <c r="H118" s="2">
        <v>1</v>
      </c>
      <c r="I118" s="2">
        <v>1</v>
      </c>
      <c r="J118" s="2">
        <v>1</v>
      </c>
      <c r="K118" s="2">
        <v>1</v>
      </c>
      <c r="L118" s="2">
        <v>1</v>
      </c>
      <c r="M118" s="2">
        <v>1</v>
      </c>
      <c r="N118" s="2">
        <v>1</v>
      </c>
      <c r="O118" s="13"/>
      <c r="P118" s="9">
        <f t="shared" si="16"/>
        <v>7</v>
      </c>
      <c r="Q118" s="50">
        <f t="shared" si="17"/>
        <v>15</v>
      </c>
      <c r="R118" s="49"/>
      <c r="S118" s="51">
        <v>26</v>
      </c>
      <c r="T118" s="10"/>
      <c r="U118" s="11">
        <v>24</v>
      </c>
      <c r="V118" s="50">
        <f t="shared" si="18"/>
        <v>44</v>
      </c>
      <c r="W118" s="12"/>
      <c r="X118" s="60">
        <f t="shared" si="19"/>
        <v>85</v>
      </c>
      <c r="Y118" s="61" t="str">
        <f t="shared" si="20"/>
        <v>A</v>
      </c>
    </row>
    <row r="119" spans="4:25" ht="16.5" customHeight="1" x14ac:dyDescent="0.25">
      <c r="D119" s="62">
        <v>14</v>
      </c>
      <c r="E119" s="62" t="s">
        <v>38</v>
      </c>
      <c r="F119" s="63" t="s">
        <v>218</v>
      </c>
      <c r="G119" s="64" t="s">
        <v>219</v>
      </c>
      <c r="H119" s="2">
        <v>1</v>
      </c>
      <c r="I119" s="2">
        <v>0</v>
      </c>
      <c r="J119" s="2">
        <v>1</v>
      </c>
      <c r="K119" s="2">
        <v>1</v>
      </c>
      <c r="L119" s="2">
        <v>1</v>
      </c>
      <c r="M119" s="2">
        <v>1</v>
      </c>
      <c r="N119" s="2">
        <v>1</v>
      </c>
      <c r="O119" s="13"/>
      <c r="P119" s="9">
        <f t="shared" si="16"/>
        <v>6</v>
      </c>
      <c r="Q119" s="50">
        <f t="shared" si="17"/>
        <v>12.857142857142856</v>
      </c>
      <c r="R119" s="49"/>
      <c r="S119" s="51">
        <v>26</v>
      </c>
      <c r="T119" s="10"/>
      <c r="U119" s="11">
        <v>29</v>
      </c>
      <c r="V119" s="50">
        <f t="shared" si="18"/>
        <v>53.166666666666664</v>
      </c>
      <c r="W119" s="12"/>
      <c r="X119" s="60">
        <f t="shared" si="19"/>
        <v>92.023809523809518</v>
      </c>
      <c r="Y119" s="61" t="str">
        <f t="shared" si="20"/>
        <v>A</v>
      </c>
    </row>
    <row r="120" spans="4:25" ht="16.5" customHeight="1" x14ac:dyDescent="0.25">
      <c r="D120" s="62">
        <v>14</v>
      </c>
      <c r="E120" s="62" t="s">
        <v>39</v>
      </c>
      <c r="F120" s="63" t="s">
        <v>224</v>
      </c>
      <c r="G120" s="64" t="s">
        <v>225</v>
      </c>
      <c r="H120" s="2">
        <v>1</v>
      </c>
      <c r="I120" s="2">
        <v>1</v>
      </c>
      <c r="J120" s="2">
        <v>1</v>
      </c>
      <c r="K120" s="2">
        <v>1</v>
      </c>
      <c r="L120" s="2">
        <v>1</v>
      </c>
      <c r="M120" s="2">
        <v>1</v>
      </c>
      <c r="N120" s="2">
        <v>1</v>
      </c>
      <c r="O120" s="13"/>
      <c r="P120" s="9">
        <f t="shared" si="16"/>
        <v>7</v>
      </c>
      <c r="Q120" s="50">
        <f t="shared" si="17"/>
        <v>15</v>
      </c>
      <c r="R120" s="49"/>
      <c r="S120" s="51">
        <v>26</v>
      </c>
      <c r="T120" s="10"/>
      <c r="U120" s="11">
        <v>29</v>
      </c>
      <c r="V120" s="50">
        <f t="shared" si="18"/>
        <v>53.166666666666664</v>
      </c>
      <c r="W120" s="12"/>
      <c r="X120" s="60">
        <f t="shared" si="19"/>
        <v>94.166666666666657</v>
      </c>
      <c r="Y120" s="61" t="str">
        <f t="shared" si="20"/>
        <v>A</v>
      </c>
    </row>
    <row r="121" spans="4:25" ht="16.5" customHeight="1" x14ac:dyDescent="0.25">
      <c r="D121" s="62">
        <v>14</v>
      </c>
      <c r="E121" s="62" t="s">
        <v>38</v>
      </c>
      <c r="F121" s="63" t="s">
        <v>237</v>
      </c>
      <c r="G121" s="64" t="s">
        <v>238</v>
      </c>
      <c r="H121" s="2">
        <v>1</v>
      </c>
      <c r="I121" s="2">
        <v>1</v>
      </c>
      <c r="J121" s="2">
        <v>1</v>
      </c>
      <c r="K121" s="2">
        <v>1</v>
      </c>
      <c r="L121" s="2">
        <v>1</v>
      </c>
      <c r="M121" s="2">
        <v>1</v>
      </c>
      <c r="N121" s="2">
        <v>1</v>
      </c>
      <c r="O121" s="13"/>
      <c r="P121" s="9">
        <f t="shared" si="16"/>
        <v>7</v>
      </c>
      <c r="Q121" s="50">
        <f t="shared" si="17"/>
        <v>15</v>
      </c>
      <c r="R121" s="49"/>
      <c r="S121" s="51">
        <v>26</v>
      </c>
      <c r="T121" s="10"/>
      <c r="U121" s="11">
        <v>30</v>
      </c>
      <c r="V121" s="50">
        <f t="shared" si="18"/>
        <v>55</v>
      </c>
      <c r="W121" s="12"/>
      <c r="X121" s="60">
        <f t="shared" si="19"/>
        <v>96</v>
      </c>
      <c r="Y121" s="61" t="str">
        <f t="shared" si="20"/>
        <v>A</v>
      </c>
    </row>
    <row r="122" spans="4:25" ht="16.5" customHeight="1" x14ac:dyDescent="0.25">
      <c r="D122" s="62">
        <v>14</v>
      </c>
      <c r="E122" s="62" t="s">
        <v>38</v>
      </c>
      <c r="F122" s="63" t="s">
        <v>239</v>
      </c>
      <c r="G122" s="64" t="s">
        <v>240</v>
      </c>
      <c r="H122" s="2">
        <v>1</v>
      </c>
      <c r="I122" s="2">
        <v>1</v>
      </c>
      <c r="J122" s="2">
        <v>1</v>
      </c>
      <c r="K122" s="2">
        <v>1</v>
      </c>
      <c r="L122" s="2">
        <v>1</v>
      </c>
      <c r="M122" s="2">
        <v>1</v>
      </c>
      <c r="N122" s="2">
        <v>1</v>
      </c>
      <c r="O122" s="13"/>
      <c r="P122" s="9">
        <f t="shared" si="16"/>
        <v>7</v>
      </c>
      <c r="Q122" s="50">
        <f t="shared" si="17"/>
        <v>15</v>
      </c>
      <c r="R122" s="49"/>
      <c r="S122" s="51">
        <v>26</v>
      </c>
      <c r="T122" s="10"/>
      <c r="U122" s="11">
        <v>26</v>
      </c>
      <c r="V122" s="50">
        <f t="shared" si="18"/>
        <v>47.666666666666671</v>
      </c>
      <c r="W122" s="12"/>
      <c r="X122" s="60">
        <f t="shared" si="19"/>
        <v>88.666666666666671</v>
      </c>
      <c r="Y122" s="61" t="str">
        <f t="shared" si="20"/>
        <v>A</v>
      </c>
    </row>
    <row r="123" spans="4:25" ht="16.5" customHeight="1" x14ac:dyDescent="0.25">
      <c r="D123" s="62">
        <v>14</v>
      </c>
      <c r="E123" s="62" t="s">
        <v>38</v>
      </c>
      <c r="F123" s="63" t="s">
        <v>241</v>
      </c>
      <c r="G123" s="64" t="s">
        <v>242</v>
      </c>
      <c r="H123" s="2">
        <v>1</v>
      </c>
      <c r="I123" s="2">
        <v>1</v>
      </c>
      <c r="J123" s="2">
        <v>1</v>
      </c>
      <c r="K123" s="2">
        <v>1</v>
      </c>
      <c r="L123" s="2">
        <v>1</v>
      </c>
      <c r="M123" s="2">
        <v>1</v>
      </c>
      <c r="N123" s="2">
        <v>1</v>
      </c>
      <c r="O123" s="13"/>
      <c r="P123" s="9">
        <f t="shared" si="16"/>
        <v>7</v>
      </c>
      <c r="Q123" s="50">
        <f t="shared" si="17"/>
        <v>15</v>
      </c>
      <c r="R123" s="49"/>
      <c r="S123" s="51">
        <v>26</v>
      </c>
      <c r="T123" s="10"/>
      <c r="U123" s="11">
        <v>29</v>
      </c>
      <c r="V123" s="50">
        <f t="shared" si="18"/>
        <v>53.166666666666664</v>
      </c>
      <c r="W123" s="12"/>
      <c r="X123" s="60">
        <f t="shared" si="19"/>
        <v>94.166666666666657</v>
      </c>
      <c r="Y123" s="61" t="str">
        <f t="shared" si="20"/>
        <v>A</v>
      </c>
    </row>
    <row r="124" spans="4:25" ht="16.5" customHeight="1" x14ac:dyDescent="0.25">
      <c r="D124" s="62">
        <v>14</v>
      </c>
      <c r="E124" s="62" t="s">
        <v>39</v>
      </c>
      <c r="F124" s="63" t="s">
        <v>251</v>
      </c>
      <c r="G124" s="64" t="s">
        <v>252</v>
      </c>
      <c r="H124" s="2">
        <v>1</v>
      </c>
      <c r="I124" s="2">
        <v>1</v>
      </c>
      <c r="J124" s="2">
        <v>0</v>
      </c>
      <c r="K124" s="2">
        <v>1</v>
      </c>
      <c r="L124" s="2">
        <v>1</v>
      </c>
      <c r="M124" s="2">
        <v>1</v>
      </c>
      <c r="N124" s="2">
        <v>1</v>
      </c>
      <c r="O124" s="13"/>
      <c r="P124" s="9">
        <f t="shared" si="16"/>
        <v>6</v>
      </c>
      <c r="Q124" s="50">
        <f t="shared" si="17"/>
        <v>12.857142857142856</v>
      </c>
      <c r="R124" s="49"/>
      <c r="S124" s="51">
        <v>26</v>
      </c>
      <c r="T124" s="10"/>
      <c r="U124" s="11">
        <v>26</v>
      </c>
      <c r="V124" s="50">
        <f t="shared" si="18"/>
        <v>47.666666666666671</v>
      </c>
      <c r="W124" s="12"/>
      <c r="X124" s="60">
        <f t="shared" si="19"/>
        <v>86.523809523809518</v>
      </c>
      <c r="Y124" s="61" t="str">
        <f t="shared" si="20"/>
        <v>A</v>
      </c>
    </row>
    <row r="125" spans="4:25" ht="16.5" customHeight="1" x14ac:dyDescent="0.25">
      <c r="D125" s="62">
        <v>14</v>
      </c>
      <c r="E125" s="62" t="s">
        <v>39</v>
      </c>
      <c r="F125" s="63" t="s">
        <v>284</v>
      </c>
      <c r="G125" s="64" t="s">
        <v>285</v>
      </c>
      <c r="H125" s="2">
        <v>1</v>
      </c>
      <c r="I125" s="2">
        <v>1</v>
      </c>
      <c r="J125" s="2">
        <v>1</v>
      </c>
      <c r="K125" s="2">
        <v>1</v>
      </c>
      <c r="L125" s="2">
        <v>1</v>
      </c>
      <c r="M125" s="2">
        <v>1</v>
      </c>
      <c r="N125" s="2">
        <v>1</v>
      </c>
      <c r="O125" s="13"/>
      <c r="P125" s="9">
        <f t="shared" si="16"/>
        <v>7</v>
      </c>
      <c r="Q125" s="50">
        <f t="shared" si="17"/>
        <v>15</v>
      </c>
      <c r="R125" s="49"/>
      <c r="S125" s="51">
        <v>26</v>
      </c>
      <c r="T125" s="10"/>
      <c r="U125" s="11">
        <v>19</v>
      </c>
      <c r="V125" s="50">
        <f t="shared" si="18"/>
        <v>34.833333333333329</v>
      </c>
      <c r="W125" s="12"/>
      <c r="X125" s="60">
        <f t="shared" si="19"/>
        <v>75.833333333333329</v>
      </c>
      <c r="Y125" s="61" t="str">
        <f t="shared" si="20"/>
        <v>B+</v>
      </c>
    </row>
    <row r="126" spans="4:25" ht="16.5" customHeight="1" x14ac:dyDescent="0.25">
      <c r="D126" s="62">
        <v>14</v>
      </c>
      <c r="E126" s="62" t="s">
        <v>39</v>
      </c>
      <c r="F126" s="63" t="s">
        <v>290</v>
      </c>
      <c r="G126" s="64" t="s">
        <v>291</v>
      </c>
      <c r="H126" s="2">
        <v>1</v>
      </c>
      <c r="I126" s="2">
        <v>1</v>
      </c>
      <c r="J126" s="2">
        <v>1</v>
      </c>
      <c r="K126" s="2">
        <v>1</v>
      </c>
      <c r="L126" s="2">
        <v>1</v>
      </c>
      <c r="M126" s="2">
        <v>1</v>
      </c>
      <c r="N126" s="2">
        <v>1</v>
      </c>
      <c r="O126" s="13"/>
      <c r="P126" s="9">
        <f t="shared" si="16"/>
        <v>7</v>
      </c>
      <c r="Q126" s="50">
        <f t="shared" si="17"/>
        <v>15</v>
      </c>
      <c r="R126" s="49"/>
      <c r="S126" s="51">
        <v>26</v>
      </c>
      <c r="T126" s="10"/>
      <c r="U126" s="11">
        <v>26</v>
      </c>
      <c r="V126" s="50">
        <f t="shared" si="18"/>
        <v>47.666666666666671</v>
      </c>
      <c r="W126" s="12"/>
      <c r="X126" s="60">
        <f t="shared" si="19"/>
        <v>88.666666666666671</v>
      </c>
      <c r="Y126" s="61" t="str">
        <f t="shared" si="20"/>
        <v>A</v>
      </c>
    </row>
    <row r="127" spans="4:25" ht="16.5" customHeight="1" x14ac:dyDescent="0.25">
      <c r="D127" s="62">
        <v>14</v>
      </c>
      <c r="E127" s="62" t="s">
        <v>38</v>
      </c>
      <c r="F127" s="63" t="s">
        <v>310</v>
      </c>
      <c r="G127" s="64" t="s">
        <v>311</v>
      </c>
      <c r="H127" s="2">
        <v>0</v>
      </c>
      <c r="I127" s="2">
        <v>1</v>
      </c>
      <c r="J127" s="2">
        <v>1</v>
      </c>
      <c r="K127" s="2">
        <v>1</v>
      </c>
      <c r="L127" s="2">
        <v>1</v>
      </c>
      <c r="M127" s="2">
        <v>1</v>
      </c>
      <c r="N127" s="2">
        <v>1</v>
      </c>
      <c r="O127" s="13"/>
      <c r="P127" s="9">
        <f t="shared" si="16"/>
        <v>6</v>
      </c>
      <c r="Q127" s="50">
        <f t="shared" si="17"/>
        <v>12.857142857142856</v>
      </c>
      <c r="R127" s="49"/>
      <c r="S127" s="51">
        <v>26</v>
      </c>
      <c r="T127" s="10"/>
      <c r="U127" s="11">
        <v>27</v>
      </c>
      <c r="V127" s="50">
        <f t="shared" si="18"/>
        <v>49.5</v>
      </c>
      <c r="W127" s="12"/>
      <c r="X127" s="60">
        <f t="shared" si="19"/>
        <v>88.357142857142861</v>
      </c>
      <c r="Y127" s="61" t="str">
        <f t="shared" si="20"/>
        <v>A</v>
      </c>
    </row>
    <row r="128" spans="4:25" ht="16.5" customHeight="1" x14ac:dyDescent="0.25">
      <c r="D128" s="57">
        <v>15</v>
      </c>
      <c r="E128" s="57" t="s">
        <v>39</v>
      </c>
      <c r="F128" s="58" t="s">
        <v>150</v>
      </c>
      <c r="G128" s="59" t="s">
        <v>151</v>
      </c>
      <c r="H128" s="2">
        <v>1</v>
      </c>
      <c r="I128" s="2">
        <v>0</v>
      </c>
      <c r="J128" s="2">
        <v>1</v>
      </c>
      <c r="K128" s="2">
        <v>1</v>
      </c>
      <c r="L128" s="2">
        <v>1</v>
      </c>
      <c r="M128" s="2">
        <v>1</v>
      </c>
      <c r="N128" s="2">
        <v>1</v>
      </c>
      <c r="O128" s="13"/>
      <c r="P128" s="9">
        <f t="shared" si="16"/>
        <v>6</v>
      </c>
      <c r="Q128" s="50">
        <f t="shared" si="17"/>
        <v>12.857142857142856</v>
      </c>
      <c r="R128" s="49"/>
      <c r="S128" s="51">
        <v>21</v>
      </c>
      <c r="T128" s="10"/>
      <c r="U128" s="11">
        <v>17</v>
      </c>
      <c r="V128" s="50">
        <f t="shared" si="18"/>
        <v>31.166666666666664</v>
      </c>
      <c r="W128" s="12"/>
      <c r="X128" s="60">
        <f t="shared" si="19"/>
        <v>65.023809523809518</v>
      </c>
      <c r="Y128" s="61" t="str">
        <f t="shared" si="20"/>
        <v>C+</v>
      </c>
    </row>
    <row r="129" spans="1:26" ht="16.5" customHeight="1" x14ac:dyDescent="0.25">
      <c r="D129" s="57">
        <v>15</v>
      </c>
      <c r="E129" s="57" t="s">
        <v>39</v>
      </c>
      <c r="F129" s="58" t="s">
        <v>152</v>
      </c>
      <c r="G129" s="59" t="s">
        <v>153</v>
      </c>
      <c r="H129" s="2">
        <v>1</v>
      </c>
      <c r="I129" s="2">
        <v>1</v>
      </c>
      <c r="J129" s="2">
        <v>1</v>
      </c>
      <c r="K129" s="2">
        <v>1</v>
      </c>
      <c r="L129" s="2">
        <v>1</v>
      </c>
      <c r="M129" s="2">
        <v>1</v>
      </c>
      <c r="N129" s="2">
        <v>1</v>
      </c>
      <c r="O129" s="13"/>
      <c r="P129" s="9">
        <f t="shared" si="16"/>
        <v>7</v>
      </c>
      <c r="Q129" s="50">
        <f t="shared" si="17"/>
        <v>15</v>
      </c>
      <c r="R129" s="49"/>
      <c r="S129" s="51">
        <v>21</v>
      </c>
      <c r="T129" s="10"/>
      <c r="U129" s="11">
        <v>22</v>
      </c>
      <c r="V129" s="50">
        <f t="shared" si="18"/>
        <v>40.333333333333329</v>
      </c>
      <c r="W129" s="12"/>
      <c r="X129" s="60">
        <f t="shared" si="19"/>
        <v>76.333333333333329</v>
      </c>
      <c r="Y129" s="61" t="str">
        <f t="shared" si="20"/>
        <v>B+</v>
      </c>
    </row>
    <row r="130" spans="1:26" ht="16.5" customHeight="1" x14ac:dyDescent="0.25">
      <c r="D130" s="57">
        <v>15</v>
      </c>
      <c r="E130" s="57" t="s">
        <v>39</v>
      </c>
      <c r="F130" s="58" t="s">
        <v>154</v>
      </c>
      <c r="G130" s="59" t="s">
        <v>155</v>
      </c>
      <c r="H130" s="2">
        <v>1</v>
      </c>
      <c r="I130" s="2">
        <v>1</v>
      </c>
      <c r="J130" s="2">
        <v>1</v>
      </c>
      <c r="K130" s="2">
        <v>1</v>
      </c>
      <c r="L130" s="2">
        <v>1</v>
      </c>
      <c r="M130" s="2">
        <v>1</v>
      </c>
      <c r="N130" s="2">
        <v>1</v>
      </c>
      <c r="O130" s="13"/>
      <c r="P130" s="9">
        <f t="shared" si="16"/>
        <v>7</v>
      </c>
      <c r="Q130" s="50">
        <f t="shared" si="17"/>
        <v>15</v>
      </c>
      <c r="R130" s="49"/>
      <c r="S130" s="51">
        <v>21</v>
      </c>
      <c r="T130" s="10"/>
      <c r="U130" s="11">
        <v>15</v>
      </c>
      <c r="V130" s="50">
        <f t="shared" si="18"/>
        <v>27.5</v>
      </c>
      <c r="W130" s="12"/>
      <c r="X130" s="60">
        <f t="shared" si="19"/>
        <v>63.5</v>
      </c>
      <c r="Y130" s="61" t="str">
        <f t="shared" si="20"/>
        <v>C</v>
      </c>
    </row>
    <row r="131" spans="1:26" ht="16.5" customHeight="1" x14ac:dyDescent="0.25">
      <c r="D131" s="57">
        <v>15</v>
      </c>
      <c r="E131" s="57" t="s">
        <v>39</v>
      </c>
      <c r="F131" s="58" t="s">
        <v>158</v>
      </c>
      <c r="G131" s="59" t="s">
        <v>159</v>
      </c>
      <c r="H131" s="2">
        <v>1</v>
      </c>
      <c r="I131" s="2">
        <v>1</v>
      </c>
      <c r="J131" s="2">
        <v>1</v>
      </c>
      <c r="K131" s="2">
        <v>1</v>
      </c>
      <c r="L131" s="2">
        <v>1</v>
      </c>
      <c r="M131" s="2">
        <v>1</v>
      </c>
      <c r="N131" s="2">
        <v>1</v>
      </c>
      <c r="O131" s="13"/>
      <c r="P131" s="9">
        <f t="shared" si="16"/>
        <v>7</v>
      </c>
      <c r="Q131" s="50">
        <f t="shared" si="17"/>
        <v>15</v>
      </c>
      <c r="R131" s="49"/>
      <c r="S131" s="51">
        <v>21</v>
      </c>
      <c r="T131" s="10"/>
      <c r="U131" s="11">
        <v>15</v>
      </c>
      <c r="V131" s="50">
        <f t="shared" si="18"/>
        <v>27.5</v>
      </c>
      <c r="W131" s="12"/>
      <c r="X131" s="60">
        <f t="shared" si="19"/>
        <v>63.5</v>
      </c>
      <c r="Y131" s="61" t="str">
        <f t="shared" si="20"/>
        <v>C</v>
      </c>
    </row>
    <row r="132" spans="1:26" ht="16.5" customHeight="1" x14ac:dyDescent="0.25">
      <c r="D132" s="57">
        <v>15</v>
      </c>
      <c r="E132" s="57" t="s">
        <v>39</v>
      </c>
      <c r="F132" s="58" t="s">
        <v>160</v>
      </c>
      <c r="G132" s="59" t="s">
        <v>165</v>
      </c>
      <c r="H132" s="2">
        <v>1</v>
      </c>
      <c r="I132" s="2">
        <v>1</v>
      </c>
      <c r="J132" s="2">
        <v>1</v>
      </c>
      <c r="K132" s="2">
        <v>1</v>
      </c>
      <c r="L132" s="2">
        <v>1</v>
      </c>
      <c r="M132" s="2">
        <v>1</v>
      </c>
      <c r="N132" s="2">
        <v>1</v>
      </c>
      <c r="O132" s="13"/>
      <c r="P132" s="9">
        <f t="shared" si="16"/>
        <v>7</v>
      </c>
      <c r="Q132" s="50">
        <f t="shared" si="17"/>
        <v>15</v>
      </c>
      <c r="R132" s="49"/>
      <c r="S132" s="51">
        <v>21</v>
      </c>
      <c r="T132" s="10"/>
      <c r="U132" s="11">
        <v>12</v>
      </c>
      <c r="V132" s="50">
        <f t="shared" si="18"/>
        <v>22</v>
      </c>
      <c r="W132" s="12"/>
      <c r="X132" s="60">
        <f t="shared" si="19"/>
        <v>58</v>
      </c>
      <c r="Y132" s="61" t="str">
        <f t="shared" si="20"/>
        <v>D+</v>
      </c>
    </row>
    <row r="133" spans="1:26" ht="16.5" customHeight="1" x14ac:dyDescent="0.25">
      <c r="D133" s="57">
        <v>15</v>
      </c>
      <c r="E133" s="57" t="s">
        <v>39</v>
      </c>
      <c r="F133" s="58" t="s">
        <v>161</v>
      </c>
      <c r="G133" s="59" t="s">
        <v>162</v>
      </c>
      <c r="H133" s="2">
        <v>1</v>
      </c>
      <c r="I133" s="2">
        <v>0</v>
      </c>
      <c r="J133" s="2">
        <v>1</v>
      </c>
      <c r="K133" s="2">
        <v>1</v>
      </c>
      <c r="L133" s="2">
        <v>1</v>
      </c>
      <c r="M133" s="2">
        <v>1</v>
      </c>
      <c r="N133" s="2">
        <v>1</v>
      </c>
      <c r="O133" s="13"/>
      <c r="P133" s="9">
        <f t="shared" ref="P133:P154" si="21">SUM(H133:N133)</f>
        <v>6</v>
      </c>
      <c r="Q133" s="50">
        <f t="shared" ref="Q133:Q164" si="22">P133/7*15</f>
        <v>12.857142857142856</v>
      </c>
      <c r="R133" s="49"/>
      <c r="S133" s="51">
        <v>21</v>
      </c>
      <c r="T133" s="10"/>
      <c r="U133" s="11">
        <v>19</v>
      </c>
      <c r="V133" s="50">
        <f t="shared" ref="V133:V164" si="23">U133/30*55</f>
        <v>34.833333333333329</v>
      </c>
      <c r="W133" s="12"/>
      <c r="X133" s="60">
        <f t="shared" ref="X133:X154" si="24">Q133+S133+V133</f>
        <v>68.690476190476176</v>
      </c>
      <c r="Y133" s="61" t="str">
        <f t="shared" si="20"/>
        <v>C+</v>
      </c>
    </row>
    <row r="134" spans="1:26" ht="16.5" customHeight="1" x14ac:dyDescent="0.25">
      <c r="D134" s="57">
        <v>15</v>
      </c>
      <c r="E134" s="57" t="s">
        <v>39</v>
      </c>
      <c r="F134" s="58" t="s">
        <v>163</v>
      </c>
      <c r="G134" s="59" t="s">
        <v>164</v>
      </c>
      <c r="H134" s="2">
        <v>1</v>
      </c>
      <c r="I134" s="2">
        <v>1</v>
      </c>
      <c r="J134" s="2">
        <v>1</v>
      </c>
      <c r="K134" s="2">
        <v>1</v>
      </c>
      <c r="L134" s="2">
        <v>1</v>
      </c>
      <c r="M134" s="2">
        <v>1</v>
      </c>
      <c r="N134" s="2">
        <v>1</v>
      </c>
      <c r="O134" s="13"/>
      <c r="P134" s="9">
        <f t="shared" si="21"/>
        <v>7</v>
      </c>
      <c r="Q134" s="50">
        <f t="shared" si="22"/>
        <v>15</v>
      </c>
      <c r="R134" s="49"/>
      <c r="S134" s="51">
        <v>21</v>
      </c>
      <c r="T134" s="10"/>
      <c r="U134" s="11">
        <v>1</v>
      </c>
      <c r="V134" s="50">
        <f t="shared" si="23"/>
        <v>1.8333333333333333</v>
      </c>
      <c r="W134" s="12"/>
      <c r="X134" s="60">
        <f t="shared" si="24"/>
        <v>37.833333333333336</v>
      </c>
      <c r="Y134" s="61" t="str">
        <f t="shared" si="20"/>
        <v>FAIL</v>
      </c>
    </row>
    <row r="135" spans="1:26" ht="16.5" customHeight="1" x14ac:dyDescent="0.25">
      <c r="D135" s="57">
        <v>15</v>
      </c>
      <c r="E135" s="57" t="s">
        <v>39</v>
      </c>
      <c r="F135" s="58" t="s">
        <v>166</v>
      </c>
      <c r="G135" s="59" t="s">
        <v>167</v>
      </c>
      <c r="H135" s="2">
        <v>1</v>
      </c>
      <c r="I135" s="2">
        <v>1</v>
      </c>
      <c r="J135" s="2">
        <v>1</v>
      </c>
      <c r="K135" s="2">
        <v>1</v>
      </c>
      <c r="L135" s="2">
        <v>1</v>
      </c>
      <c r="M135" s="2">
        <v>1</v>
      </c>
      <c r="N135" s="2">
        <v>1</v>
      </c>
      <c r="O135" s="13"/>
      <c r="P135" s="9">
        <f t="shared" si="21"/>
        <v>7</v>
      </c>
      <c r="Q135" s="50">
        <f t="shared" si="22"/>
        <v>15</v>
      </c>
      <c r="R135" s="49"/>
      <c r="S135" s="51">
        <v>21</v>
      </c>
      <c r="T135" s="10"/>
      <c r="U135" s="11">
        <v>14</v>
      </c>
      <c r="V135" s="50">
        <f t="shared" si="23"/>
        <v>25.666666666666668</v>
      </c>
      <c r="W135" s="12"/>
      <c r="X135" s="60">
        <f t="shared" si="24"/>
        <v>61.666666666666671</v>
      </c>
      <c r="Y135" s="61" t="str">
        <f t="shared" si="20"/>
        <v>C</v>
      </c>
    </row>
    <row r="136" spans="1:26" ht="16.5" customHeight="1" x14ac:dyDescent="0.25">
      <c r="D136" s="57">
        <v>15</v>
      </c>
      <c r="E136" s="57" t="s">
        <v>39</v>
      </c>
      <c r="F136" s="58" t="s">
        <v>168</v>
      </c>
      <c r="G136" s="59" t="s">
        <v>169</v>
      </c>
      <c r="H136" s="2">
        <v>1</v>
      </c>
      <c r="I136" s="2">
        <v>1</v>
      </c>
      <c r="J136" s="2">
        <v>1</v>
      </c>
      <c r="K136" s="2">
        <v>1</v>
      </c>
      <c r="L136" s="2">
        <v>1</v>
      </c>
      <c r="M136" s="2">
        <v>1</v>
      </c>
      <c r="N136" s="2">
        <v>1</v>
      </c>
      <c r="O136" s="13"/>
      <c r="P136" s="9">
        <f t="shared" si="21"/>
        <v>7</v>
      </c>
      <c r="Q136" s="50">
        <f t="shared" si="22"/>
        <v>15</v>
      </c>
      <c r="R136" s="49"/>
      <c r="S136" s="51">
        <v>21</v>
      </c>
      <c r="T136" s="10"/>
      <c r="U136" s="11">
        <v>14</v>
      </c>
      <c r="V136" s="50">
        <f t="shared" si="23"/>
        <v>25.666666666666668</v>
      </c>
      <c r="W136" s="12"/>
      <c r="X136" s="60">
        <f t="shared" si="24"/>
        <v>61.666666666666671</v>
      </c>
      <c r="Y136" s="61" t="str">
        <f t="shared" si="20"/>
        <v>C</v>
      </c>
    </row>
    <row r="137" spans="1:26" ht="16.5" customHeight="1" x14ac:dyDescent="0.25">
      <c r="D137" s="62">
        <v>16</v>
      </c>
      <c r="E137" s="62" t="s">
        <v>39</v>
      </c>
      <c r="F137" s="63" t="s">
        <v>114</v>
      </c>
      <c r="G137" s="64" t="s">
        <v>115</v>
      </c>
      <c r="H137" s="2">
        <v>1</v>
      </c>
      <c r="I137" s="2">
        <v>1</v>
      </c>
      <c r="J137" s="2">
        <v>1</v>
      </c>
      <c r="K137" s="2">
        <v>1</v>
      </c>
      <c r="L137" s="2">
        <v>1</v>
      </c>
      <c r="M137" s="2">
        <v>1</v>
      </c>
      <c r="N137" s="2">
        <v>1</v>
      </c>
      <c r="O137" s="13"/>
      <c r="P137" s="9">
        <f t="shared" si="21"/>
        <v>7</v>
      </c>
      <c r="Q137" s="50">
        <f t="shared" si="22"/>
        <v>15</v>
      </c>
      <c r="R137" s="49"/>
      <c r="S137" s="51">
        <v>29</v>
      </c>
      <c r="T137" s="10"/>
      <c r="U137" s="11">
        <v>16</v>
      </c>
      <c r="V137" s="50">
        <f t="shared" si="23"/>
        <v>29.333333333333332</v>
      </c>
      <c r="W137" s="12"/>
      <c r="X137" s="60">
        <f t="shared" si="24"/>
        <v>73.333333333333329</v>
      </c>
      <c r="Y137" s="61" t="str">
        <f t="shared" si="20"/>
        <v>B</v>
      </c>
    </row>
    <row r="138" spans="1:26" ht="16.5" customHeight="1" x14ac:dyDescent="0.25">
      <c r="A138" s="44"/>
      <c r="B138" s="44"/>
      <c r="C138" s="46"/>
      <c r="D138" s="62">
        <v>16</v>
      </c>
      <c r="E138" s="62" t="s">
        <v>39</v>
      </c>
      <c r="F138" s="63" t="s">
        <v>64</v>
      </c>
      <c r="G138" s="64" t="s">
        <v>65</v>
      </c>
      <c r="H138" s="2">
        <v>1</v>
      </c>
      <c r="I138" s="2">
        <v>1</v>
      </c>
      <c r="J138" s="2">
        <v>1</v>
      </c>
      <c r="K138" s="2">
        <v>1</v>
      </c>
      <c r="L138" s="2">
        <v>1</v>
      </c>
      <c r="M138" s="2">
        <v>1</v>
      </c>
      <c r="N138" s="2">
        <v>1</v>
      </c>
      <c r="O138" s="13"/>
      <c r="P138" s="9">
        <f t="shared" si="21"/>
        <v>7</v>
      </c>
      <c r="Q138" s="50">
        <f t="shared" si="22"/>
        <v>15</v>
      </c>
      <c r="R138" s="49"/>
      <c r="S138" s="51">
        <v>29</v>
      </c>
      <c r="T138" s="10"/>
      <c r="U138" s="11">
        <v>25</v>
      </c>
      <c r="V138" s="50">
        <f t="shared" si="23"/>
        <v>45.833333333333336</v>
      </c>
      <c r="W138" s="12"/>
      <c r="X138" s="60">
        <f t="shared" si="24"/>
        <v>89.833333333333343</v>
      </c>
      <c r="Y138" s="61" t="str">
        <f t="shared" si="20"/>
        <v>A</v>
      </c>
      <c r="Z138" s="14"/>
    </row>
    <row r="139" spans="1:26" ht="16.5" customHeight="1" x14ac:dyDescent="0.25">
      <c r="D139" s="62">
        <v>16</v>
      </c>
      <c r="E139" s="62" t="s">
        <v>39</v>
      </c>
      <c r="F139" s="63" t="s">
        <v>66</v>
      </c>
      <c r="G139" s="64" t="s">
        <v>67</v>
      </c>
      <c r="H139" s="2">
        <v>1</v>
      </c>
      <c r="I139" s="2">
        <v>1</v>
      </c>
      <c r="J139" s="2">
        <v>1</v>
      </c>
      <c r="K139" s="2">
        <v>1</v>
      </c>
      <c r="L139" s="2">
        <v>0</v>
      </c>
      <c r="M139" s="2">
        <v>1</v>
      </c>
      <c r="N139" s="2">
        <v>1</v>
      </c>
      <c r="O139" s="13"/>
      <c r="P139" s="9">
        <f t="shared" si="21"/>
        <v>6</v>
      </c>
      <c r="Q139" s="50">
        <f t="shared" si="22"/>
        <v>12.857142857142856</v>
      </c>
      <c r="R139" s="49"/>
      <c r="S139" s="51">
        <v>29</v>
      </c>
      <c r="T139" s="10"/>
      <c r="U139" s="11">
        <v>26</v>
      </c>
      <c r="V139" s="50">
        <f t="shared" si="23"/>
        <v>47.666666666666671</v>
      </c>
      <c r="W139" s="12"/>
      <c r="X139" s="60">
        <f t="shared" si="24"/>
        <v>89.523809523809518</v>
      </c>
      <c r="Y139" s="61" t="str">
        <f t="shared" si="20"/>
        <v>A</v>
      </c>
    </row>
    <row r="140" spans="1:26" ht="16.5" customHeight="1" x14ac:dyDescent="0.25">
      <c r="A140" s="44"/>
      <c r="B140" s="44"/>
      <c r="C140" s="46"/>
      <c r="D140" s="62">
        <v>16</v>
      </c>
      <c r="E140" s="62" t="s">
        <v>38</v>
      </c>
      <c r="F140" s="63" t="s">
        <v>70</v>
      </c>
      <c r="G140" s="64" t="s">
        <v>71</v>
      </c>
      <c r="H140" s="2">
        <v>1</v>
      </c>
      <c r="I140" s="2">
        <v>1</v>
      </c>
      <c r="J140" s="2">
        <v>1</v>
      </c>
      <c r="K140" s="2">
        <v>1</v>
      </c>
      <c r="L140" s="2">
        <v>1</v>
      </c>
      <c r="M140" s="2">
        <v>1</v>
      </c>
      <c r="N140" s="2">
        <v>1</v>
      </c>
      <c r="O140" s="13"/>
      <c r="P140" s="9">
        <f t="shared" si="21"/>
        <v>7</v>
      </c>
      <c r="Q140" s="50">
        <f t="shared" si="22"/>
        <v>15</v>
      </c>
      <c r="R140" s="49"/>
      <c r="S140" s="51">
        <v>29</v>
      </c>
      <c r="T140" s="10"/>
      <c r="U140" s="11">
        <v>25</v>
      </c>
      <c r="V140" s="50">
        <f t="shared" si="23"/>
        <v>45.833333333333336</v>
      </c>
      <c r="W140" s="12"/>
      <c r="X140" s="60">
        <f t="shared" si="24"/>
        <v>89.833333333333343</v>
      </c>
      <c r="Y140" s="61" t="str">
        <f t="shared" si="20"/>
        <v>A</v>
      </c>
    </row>
    <row r="141" spans="1:26" ht="16.5" customHeight="1" x14ac:dyDescent="0.25">
      <c r="D141" s="62">
        <v>16</v>
      </c>
      <c r="E141" s="62" t="s">
        <v>38</v>
      </c>
      <c r="F141" s="63" t="s">
        <v>72</v>
      </c>
      <c r="G141" s="64" t="s">
        <v>73</v>
      </c>
      <c r="H141" s="2">
        <v>1</v>
      </c>
      <c r="I141" s="2">
        <v>1</v>
      </c>
      <c r="J141" s="2">
        <v>1</v>
      </c>
      <c r="K141" s="2">
        <v>1</v>
      </c>
      <c r="L141" s="2">
        <v>0</v>
      </c>
      <c r="M141" s="2">
        <v>1</v>
      </c>
      <c r="N141" s="2">
        <v>1</v>
      </c>
      <c r="O141" s="13"/>
      <c r="P141" s="9">
        <f t="shared" si="21"/>
        <v>6</v>
      </c>
      <c r="Q141" s="50">
        <f t="shared" si="22"/>
        <v>12.857142857142856</v>
      </c>
      <c r="R141" s="49"/>
      <c r="S141" s="51">
        <v>29</v>
      </c>
      <c r="T141" s="10"/>
      <c r="U141" s="11">
        <v>19</v>
      </c>
      <c r="V141" s="50">
        <f t="shared" si="23"/>
        <v>34.833333333333329</v>
      </c>
      <c r="W141" s="12"/>
      <c r="X141" s="60">
        <f t="shared" si="24"/>
        <v>76.690476190476176</v>
      </c>
      <c r="Y141" s="61" t="str">
        <f t="shared" si="20"/>
        <v>B+</v>
      </c>
    </row>
    <row r="142" spans="1:26" ht="16.5" customHeight="1" x14ac:dyDescent="0.25">
      <c r="D142" s="62">
        <v>16</v>
      </c>
      <c r="E142" s="62" t="s">
        <v>39</v>
      </c>
      <c r="F142" s="63" t="s">
        <v>118</v>
      </c>
      <c r="G142" s="64" t="s">
        <v>119</v>
      </c>
      <c r="H142" s="2">
        <v>1</v>
      </c>
      <c r="I142" s="2">
        <v>1</v>
      </c>
      <c r="J142" s="2">
        <v>1</v>
      </c>
      <c r="K142" s="2">
        <v>1</v>
      </c>
      <c r="L142" s="2">
        <v>1</v>
      </c>
      <c r="M142" s="2">
        <v>1</v>
      </c>
      <c r="N142" s="2">
        <v>1</v>
      </c>
      <c r="O142" s="13"/>
      <c r="P142" s="9">
        <f t="shared" si="21"/>
        <v>7</v>
      </c>
      <c r="Q142" s="50">
        <f t="shared" si="22"/>
        <v>15</v>
      </c>
      <c r="R142" s="49"/>
      <c r="S142" s="51">
        <v>29</v>
      </c>
      <c r="T142" s="10"/>
      <c r="U142" s="11">
        <v>25</v>
      </c>
      <c r="V142" s="50">
        <f t="shared" si="23"/>
        <v>45.833333333333336</v>
      </c>
      <c r="W142" s="12"/>
      <c r="X142" s="60">
        <f t="shared" si="24"/>
        <v>89.833333333333343</v>
      </c>
      <c r="Y142" s="61" t="str">
        <f t="shared" si="20"/>
        <v>A</v>
      </c>
    </row>
    <row r="143" spans="1:26" ht="16.5" customHeight="1" x14ac:dyDescent="0.25">
      <c r="D143" s="62">
        <v>16</v>
      </c>
      <c r="E143" s="62" t="s">
        <v>39</v>
      </c>
      <c r="F143" s="63" t="s">
        <v>120</v>
      </c>
      <c r="G143" s="64" t="s">
        <v>121</v>
      </c>
      <c r="H143" s="2">
        <v>1</v>
      </c>
      <c r="I143" s="2">
        <v>1</v>
      </c>
      <c r="J143" s="2">
        <v>1</v>
      </c>
      <c r="K143" s="2">
        <v>1</v>
      </c>
      <c r="L143" s="2">
        <v>1</v>
      </c>
      <c r="M143" s="2">
        <v>1</v>
      </c>
      <c r="N143" s="2">
        <v>1</v>
      </c>
      <c r="O143" s="13"/>
      <c r="P143" s="9">
        <f t="shared" si="21"/>
        <v>7</v>
      </c>
      <c r="Q143" s="50">
        <f t="shared" si="22"/>
        <v>15</v>
      </c>
      <c r="R143" s="49"/>
      <c r="S143" s="51">
        <v>29</v>
      </c>
      <c r="T143" s="10"/>
      <c r="U143" s="11">
        <v>23</v>
      </c>
      <c r="V143" s="50">
        <f t="shared" si="23"/>
        <v>42.166666666666671</v>
      </c>
      <c r="W143" s="12"/>
      <c r="X143" s="60">
        <f t="shared" si="24"/>
        <v>86.166666666666671</v>
      </c>
      <c r="Y143" s="61" t="str">
        <f t="shared" si="20"/>
        <v>A</v>
      </c>
    </row>
    <row r="144" spans="1:26" ht="16.5" customHeight="1" x14ac:dyDescent="0.25">
      <c r="D144" s="62">
        <v>16</v>
      </c>
      <c r="E144" s="62" t="s">
        <v>39</v>
      </c>
      <c r="F144" s="63" t="s">
        <v>122</v>
      </c>
      <c r="G144" s="64" t="s">
        <v>123</v>
      </c>
      <c r="H144" s="2">
        <v>1</v>
      </c>
      <c r="I144" s="2">
        <v>0</v>
      </c>
      <c r="J144" s="2">
        <v>1</v>
      </c>
      <c r="K144" s="2">
        <v>1</v>
      </c>
      <c r="L144" s="2">
        <v>1</v>
      </c>
      <c r="M144" s="2">
        <v>1</v>
      </c>
      <c r="N144" s="2">
        <v>1</v>
      </c>
      <c r="O144" s="13"/>
      <c r="P144" s="9">
        <f t="shared" si="21"/>
        <v>6</v>
      </c>
      <c r="Q144" s="50">
        <f t="shared" si="22"/>
        <v>12.857142857142856</v>
      </c>
      <c r="R144" s="49"/>
      <c r="S144" s="51">
        <v>29</v>
      </c>
      <c r="T144" s="10"/>
      <c r="U144" s="11">
        <v>14</v>
      </c>
      <c r="V144" s="50">
        <f t="shared" si="23"/>
        <v>25.666666666666668</v>
      </c>
      <c r="W144" s="12"/>
      <c r="X144" s="60">
        <f t="shared" si="24"/>
        <v>67.523809523809518</v>
      </c>
      <c r="Y144" s="61" t="str">
        <f t="shared" si="20"/>
        <v>C+</v>
      </c>
    </row>
    <row r="145" spans="1:26" ht="16.5" customHeight="1" x14ac:dyDescent="0.25">
      <c r="A145" s="42"/>
      <c r="B145" s="42"/>
      <c r="C145" s="46"/>
      <c r="D145" s="62">
        <v>16</v>
      </c>
      <c r="E145" s="62" t="s">
        <v>38</v>
      </c>
      <c r="F145" s="63" t="s">
        <v>124</v>
      </c>
      <c r="G145" s="64" t="s">
        <v>125</v>
      </c>
      <c r="H145" s="2">
        <v>1</v>
      </c>
      <c r="I145" s="2">
        <v>1</v>
      </c>
      <c r="J145" s="2">
        <v>1</v>
      </c>
      <c r="K145" s="2">
        <v>1</v>
      </c>
      <c r="L145" s="2">
        <v>1</v>
      </c>
      <c r="M145" s="2">
        <v>1</v>
      </c>
      <c r="N145" s="2">
        <v>1</v>
      </c>
      <c r="O145" s="13"/>
      <c r="P145" s="9">
        <f t="shared" si="21"/>
        <v>7</v>
      </c>
      <c r="Q145" s="50">
        <f t="shared" si="22"/>
        <v>15</v>
      </c>
      <c r="R145" s="49"/>
      <c r="S145" s="51">
        <v>29</v>
      </c>
      <c r="T145" s="10"/>
      <c r="U145" s="11">
        <v>26</v>
      </c>
      <c r="V145" s="50">
        <f t="shared" si="23"/>
        <v>47.666666666666671</v>
      </c>
      <c r="W145" s="12"/>
      <c r="X145" s="60">
        <f t="shared" si="24"/>
        <v>91.666666666666671</v>
      </c>
      <c r="Y145" s="61" t="str">
        <f t="shared" si="20"/>
        <v>A</v>
      </c>
    </row>
    <row r="146" spans="1:26" ht="16.5" customHeight="1" x14ac:dyDescent="0.25">
      <c r="D146" s="62">
        <v>16</v>
      </c>
      <c r="E146" s="62" t="s">
        <v>38</v>
      </c>
      <c r="F146" s="63" t="s">
        <v>308</v>
      </c>
      <c r="G146" s="64" t="s">
        <v>309</v>
      </c>
      <c r="H146" s="2">
        <v>0</v>
      </c>
      <c r="I146" s="2">
        <v>1</v>
      </c>
      <c r="J146" s="2">
        <v>1</v>
      </c>
      <c r="K146" s="2">
        <v>1</v>
      </c>
      <c r="L146" s="2">
        <v>1</v>
      </c>
      <c r="M146" s="2">
        <v>1</v>
      </c>
      <c r="N146" s="2">
        <v>1</v>
      </c>
      <c r="O146" s="13"/>
      <c r="P146" s="9">
        <f t="shared" si="21"/>
        <v>6</v>
      </c>
      <c r="Q146" s="50">
        <f t="shared" si="22"/>
        <v>12.857142857142856</v>
      </c>
      <c r="R146" s="49"/>
      <c r="S146" s="51">
        <v>29</v>
      </c>
      <c r="T146" s="10"/>
      <c r="U146" s="11">
        <v>21</v>
      </c>
      <c r="V146" s="50">
        <f t="shared" si="23"/>
        <v>38.5</v>
      </c>
      <c r="W146" s="12"/>
      <c r="X146" s="60">
        <f t="shared" si="24"/>
        <v>80.357142857142861</v>
      </c>
      <c r="Y146" s="61" t="str">
        <f t="shared" si="20"/>
        <v>A</v>
      </c>
    </row>
    <row r="147" spans="1:26" ht="16.5" customHeight="1" x14ac:dyDescent="0.25">
      <c r="D147" s="57">
        <v>17</v>
      </c>
      <c r="E147" s="57" t="s">
        <v>39</v>
      </c>
      <c r="F147" s="58" t="s">
        <v>132</v>
      </c>
      <c r="G147" s="59" t="s">
        <v>133</v>
      </c>
      <c r="H147" s="2">
        <v>1</v>
      </c>
      <c r="I147" s="2">
        <v>1</v>
      </c>
      <c r="J147" s="2">
        <v>1</v>
      </c>
      <c r="K147" s="2">
        <v>1</v>
      </c>
      <c r="L147" s="2">
        <v>1</v>
      </c>
      <c r="M147" s="2">
        <v>1</v>
      </c>
      <c r="N147" s="2">
        <v>1</v>
      </c>
      <c r="O147" s="13"/>
      <c r="P147" s="9">
        <f t="shared" si="21"/>
        <v>7</v>
      </c>
      <c r="Q147" s="50">
        <f t="shared" si="22"/>
        <v>15</v>
      </c>
      <c r="R147" s="49"/>
      <c r="S147" s="51">
        <v>21.5</v>
      </c>
      <c r="T147" s="10"/>
      <c r="U147" s="11">
        <v>18</v>
      </c>
      <c r="V147" s="50">
        <f t="shared" si="23"/>
        <v>33</v>
      </c>
      <c r="W147" s="12"/>
      <c r="X147" s="60">
        <f t="shared" si="24"/>
        <v>69.5</v>
      </c>
      <c r="Y147" s="61" t="str">
        <f t="shared" si="20"/>
        <v>B</v>
      </c>
    </row>
    <row r="148" spans="1:26" ht="16.5" customHeight="1" x14ac:dyDescent="0.25">
      <c r="D148" s="57">
        <v>17</v>
      </c>
      <c r="E148" s="57" t="s">
        <v>39</v>
      </c>
      <c r="F148" s="58" t="s">
        <v>134</v>
      </c>
      <c r="G148" s="59" t="s">
        <v>135</v>
      </c>
      <c r="H148" s="2">
        <v>1</v>
      </c>
      <c r="I148" s="2">
        <v>1</v>
      </c>
      <c r="J148" s="2">
        <v>1</v>
      </c>
      <c r="K148" s="2">
        <v>1</v>
      </c>
      <c r="L148" s="2">
        <v>1</v>
      </c>
      <c r="M148" s="2">
        <v>1</v>
      </c>
      <c r="N148" s="2">
        <v>1</v>
      </c>
      <c r="O148" s="13"/>
      <c r="P148" s="9">
        <f t="shared" si="21"/>
        <v>7</v>
      </c>
      <c r="Q148" s="50">
        <f t="shared" si="22"/>
        <v>15</v>
      </c>
      <c r="R148" s="49"/>
      <c r="S148" s="51">
        <v>21.5</v>
      </c>
      <c r="T148" s="10"/>
      <c r="U148" s="11">
        <v>22</v>
      </c>
      <c r="V148" s="50">
        <f t="shared" si="23"/>
        <v>40.333333333333329</v>
      </c>
      <c r="W148" s="12"/>
      <c r="X148" s="60">
        <f t="shared" si="24"/>
        <v>76.833333333333329</v>
      </c>
      <c r="Y148" s="61" t="str">
        <f t="shared" ref="Y148:Y179" si="25">IF(X148&gt;=79.5,"A",IF(X148&gt;=74.5,"B+",IF(X148&gt;=69.5,"B",IF(X148&gt;=64.5,"C+",IF(X148&gt;=59.5,"C",IF(X148&gt;=54.5,"D+",IF(X148&gt;=44.5,"D",IF(X148&lt;44.5,"FAIL"))))))))</f>
        <v>B+</v>
      </c>
    </row>
    <row r="149" spans="1:26" ht="16.5" customHeight="1" x14ac:dyDescent="0.25">
      <c r="D149" s="57">
        <v>17</v>
      </c>
      <c r="E149" s="57" t="s">
        <v>39</v>
      </c>
      <c r="F149" s="58" t="s">
        <v>136</v>
      </c>
      <c r="G149" s="59" t="s">
        <v>137</v>
      </c>
      <c r="H149" s="2">
        <v>1</v>
      </c>
      <c r="I149" s="2">
        <v>1</v>
      </c>
      <c r="J149" s="2">
        <v>1</v>
      </c>
      <c r="K149" s="2">
        <v>1</v>
      </c>
      <c r="L149" s="2">
        <v>1</v>
      </c>
      <c r="M149" s="2">
        <v>1</v>
      </c>
      <c r="N149" s="2">
        <v>1</v>
      </c>
      <c r="O149" s="13"/>
      <c r="P149" s="9">
        <f t="shared" si="21"/>
        <v>7</v>
      </c>
      <c r="Q149" s="50">
        <f t="shared" si="22"/>
        <v>15</v>
      </c>
      <c r="R149" s="49"/>
      <c r="S149" s="51">
        <v>21.5</v>
      </c>
      <c r="T149" s="10"/>
      <c r="U149" s="11">
        <v>11</v>
      </c>
      <c r="V149" s="50">
        <f t="shared" si="23"/>
        <v>20.166666666666664</v>
      </c>
      <c r="W149" s="12"/>
      <c r="X149" s="60">
        <f t="shared" si="24"/>
        <v>56.666666666666664</v>
      </c>
      <c r="Y149" s="61" t="str">
        <f t="shared" si="25"/>
        <v>D+</v>
      </c>
    </row>
    <row r="150" spans="1:26" ht="16.5" customHeight="1" x14ac:dyDescent="0.25">
      <c r="D150" s="57">
        <v>17</v>
      </c>
      <c r="E150" s="57" t="s">
        <v>39</v>
      </c>
      <c r="F150" s="58" t="s">
        <v>156</v>
      </c>
      <c r="G150" s="59" t="s">
        <v>157</v>
      </c>
      <c r="H150" s="2">
        <v>1</v>
      </c>
      <c r="I150" s="2">
        <v>1</v>
      </c>
      <c r="J150" s="2">
        <v>1</v>
      </c>
      <c r="K150" s="2">
        <v>1</v>
      </c>
      <c r="L150" s="2">
        <v>1</v>
      </c>
      <c r="M150" s="2">
        <v>1</v>
      </c>
      <c r="N150" s="2">
        <v>1</v>
      </c>
      <c r="O150" s="13"/>
      <c r="P150" s="9">
        <f t="shared" si="21"/>
        <v>7</v>
      </c>
      <c r="Q150" s="50">
        <f t="shared" si="22"/>
        <v>15</v>
      </c>
      <c r="R150" s="49"/>
      <c r="S150" s="51">
        <v>21.5</v>
      </c>
      <c r="T150" s="10"/>
      <c r="U150" s="11">
        <v>24</v>
      </c>
      <c r="V150" s="50">
        <f t="shared" si="23"/>
        <v>44</v>
      </c>
      <c r="W150" s="12"/>
      <c r="X150" s="60">
        <f t="shared" si="24"/>
        <v>80.5</v>
      </c>
      <c r="Y150" s="61" t="str">
        <f t="shared" si="25"/>
        <v>A</v>
      </c>
    </row>
    <row r="151" spans="1:26" ht="16.5" customHeight="1" x14ac:dyDescent="0.25">
      <c r="D151" s="57">
        <v>17</v>
      </c>
      <c r="E151" s="57" t="s">
        <v>54</v>
      </c>
      <c r="F151" s="58" t="s">
        <v>274</v>
      </c>
      <c r="G151" s="59" t="s">
        <v>275</v>
      </c>
      <c r="H151" s="2">
        <v>1</v>
      </c>
      <c r="I151" s="2">
        <v>1</v>
      </c>
      <c r="J151" s="2">
        <v>1</v>
      </c>
      <c r="K151" s="2">
        <v>1</v>
      </c>
      <c r="L151" s="2">
        <v>1</v>
      </c>
      <c r="M151" s="2">
        <v>1</v>
      </c>
      <c r="N151" s="2">
        <v>1</v>
      </c>
      <c r="O151" s="13"/>
      <c r="P151" s="9">
        <f t="shared" si="21"/>
        <v>7</v>
      </c>
      <c r="Q151" s="50">
        <f t="shared" si="22"/>
        <v>15</v>
      </c>
      <c r="R151" s="49"/>
      <c r="S151" s="51">
        <v>21.5</v>
      </c>
      <c r="T151" s="10"/>
      <c r="U151" s="11">
        <v>27</v>
      </c>
      <c r="V151" s="50">
        <f t="shared" si="23"/>
        <v>49.5</v>
      </c>
      <c r="W151" s="12"/>
      <c r="X151" s="60">
        <f t="shared" si="24"/>
        <v>86</v>
      </c>
      <c r="Y151" s="61" t="str">
        <f t="shared" si="25"/>
        <v>A</v>
      </c>
    </row>
    <row r="152" spans="1:26" ht="16.5" customHeight="1" x14ac:dyDescent="0.25">
      <c r="D152" s="57">
        <v>17</v>
      </c>
      <c r="E152" s="57" t="s">
        <v>38</v>
      </c>
      <c r="F152" s="58" t="s">
        <v>292</v>
      </c>
      <c r="G152" s="59" t="s">
        <v>293</v>
      </c>
      <c r="H152" s="2">
        <v>1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13"/>
      <c r="P152" s="9">
        <f t="shared" si="21"/>
        <v>1</v>
      </c>
      <c r="Q152" s="50">
        <f t="shared" si="22"/>
        <v>2.1428571428571428</v>
      </c>
      <c r="R152" s="49"/>
      <c r="S152" s="51"/>
      <c r="T152" s="10"/>
      <c r="U152" s="11">
        <v>0</v>
      </c>
      <c r="V152" s="50">
        <f t="shared" si="23"/>
        <v>0</v>
      </c>
      <c r="W152" s="12"/>
      <c r="X152" s="60">
        <f t="shared" si="24"/>
        <v>2.1428571428571428</v>
      </c>
      <c r="Y152" s="61" t="s">
        <v>26</v>
      </c>
    </row>
    <row r="153" spans="1:26" ht="16.5" customHeight="1" x14ac:dyDescent="0.25">
      <c r="D153" s="57">
        <v>17</v>
      </c>
      <c r="E153" s="57" t="s">
        <v>39</v>
      </c>
      <c r="F153" s="58" t="s">
        <v>294</v>
      </c>
      <c r="G153" s="59" t="s">
        <v>295</v>
      </c>
      <c r="H153" s="2">
        <v>1</v>
      </c>
      <c r="I153" s="2">
        <v>0</v>
      </c>
      <c r="J153" s="2">
        <v>0</v>
      </c>
      <c r="K153" s="2">
        <v>1</v>
      </c>
      <c r="L153" s="2">
        <v>0</v>
      </c>
      <c r="M153" s="2">
        <v>1</v>
      </c>
      <c r="N153" s="2">
        <v>1</v>
      </c>
      <c r="O153" s="13"/>
      <c r="P153" s="9">
        <f t="shared" si="21"/>
        <v>4</v>
      </c>
      <c r="Q153" s="50">
        <f t="shared" si="22"/>
        <v>8.5714285714285712</v>
      </c>
      <c r="R153" s="49"/>
      <c r="S153" s="51">
        <v>21.5</v>
      </c>
      <c r="T153" s="10"/>
      <c r="U153" s="11">
        <v>22</v>
      </c>
      <c r="V153" s="50">
        <f t="shared" si="23"/>
        <v>40.333333333333329</v>
      </c>
      <c r="W153" s="12"/>
      <c r="X153" s="60">
        <f t="shared" si="24"/>
        <v>70.404761904761898</v>
      </c>
      <c r="Y153" s="61" t="str">
        <f>IF(X153&gt;=79.5,"A",IF(X153&gt;=74.5,"B+",IF(X153&gt;=69.5,"B",IF(X153&gt;=64.5,"C+",IF(X153&gt;=59.5,"C",IF(X153&gt;=54.5,"D+",IF(X153&gt;=44.5,"D",IF(X153&lt;44.5,"FAIL"))))))))</f>
        <v>B</v>
      </c>
    </row>
    <row r="154" spans="1:26" ht="16.5" customHeight="1" x14ac:dyDescent="0.25">
      <c r="D154" s="57">
        <v>17</v>
      </c>
      <c r="E154" s="57" t="s">
        <v>39</v>
      </c>
      <c r="F154" s="58" t="s">
        <v>296</v>
      </c>
      <c r="G154" s="59" t="s">
        <v>297</v>
      </c>
      <c r="H154" s="2">
        <v>1</v>
      </c>
      <c r="I154" s="2">
        <v>1</v>
      </c>
      <c r="J154" s="2">
        <v>1</v>
      </c>
      <c r="K154" s="2">
        <v>1</v>
      </c>
      <c r="L154" s="2">
        <v>1</v>
      </c>
      <c r="M154" s="2">
        <v>1</v>
      </c>
      <c r="N154" s="2">
        <v>1</v>
      </c>
      <c r="O154" s="13"/>
      <c r="P154" s="9">
        <f t="shared" si="21"/>
        <v>7</v>
      </c>
      <c r="Q154" s="50">
        <f t="shared" si="22"/>
        <v>15</v>
      </c>
      <c r="R154" s="49"/>
      <c r="S154" s="51">
        <v>21.5</v>
      </c>
      <c r="T154" s="10"/>
      <c r="U154" s="11">
        <v>22</v>
      </c>
      <c r="V154" s="50">
        <f t="shared" si="23"/>
        <v>40.333333333333329</v>
      </c>
      <c r="W154" s="12"/>
      <c r="X154" s="60">
        <f t="shared" si="24"/>
        <v>76.833333333333329</v>
      </c>
      <c r="Y154" s="61" t="str">
        <f>IF(X154&gt;=79.5,"A",IF(X154&gt;=74.5,"B+",IF(X154&gt;=69.5,"B",IF(X154&gt;=64.5,"C+",IF(X154&gt;=59.5,"C",IF(X154&gt;=54.5,"D+",IF(X154&gt;=44.5,"D",IF(X154&lt;44.5,"FAIL"))))))))</f>
        <v>B+</v>
      </c>
    </row>
    <row r="155" spans="1:26" x14ac:dyDescent="0.25">
      <c r="D155" s="57"/>
      <c r="E155" s="57"/>
      <c r="F155" s="58"/>
      <c r="G155" s="59"/>
      <c r="H155" s="2"/>
      <c r="I155" s="2"/>
      <c r="J155" s="2"/>
      <c r="K155" s="13"/>
      <c r="L155" s="13"/>
      <c r="M155" s="13"/>
      <c r="N155" s="2"/>
      <c r="O155" s="13"/>
      <c r="P155" s="9"/>
      <c r="Q155" s="50"/>
      <c r="R155" s="49"/>
      <c r="S155" s="51"/>
      <c r="T155" s="10"/>
      <c r="U155" s="11"/>
      <c r="V155" s="50"/>
      <c r="W155" s="12"/>
      <c r="X155" s="60"/>
      <c r="Y155" s="61"/>
    </row>
    <row r="156" spans="1:26" x14ac:dyDescent="0.25">
      <c r="D156" s="57" t="s">
        <v>337</v>
      </c>
      <c r="E156" s="57" t="s">
        <v>38</v>
      </c>
      <c r="F156" s="58" t="s">
        <v>335</v>
      </c>
      <c r="G156" s="59" t="s">
        <v>336</v>
      </c>
      <c r="H156" s="2"/>
      <c r="I156" s="2"/>
      <c r="J156" s="2"/>
      <c r="K156" s="13"/>
      <c r="L156" s="13"/>
      <c r="M156" s="13"/>
      <c r="N156" s="2"/>
      <c r="O156" s="13"/>
      <c r="P156" s="9"/>
      <c r="Q156" s="50"/>
      <c r="R156" s="49"/>
      <c r="S156" s="51"/>
      <c r="T156" s="10"/>
      <c r="U156" s="11">
        <v>27</v>
      </c>
      <c r="V156" s="50">
        <f>U156/30*100</f>
        <v>90</v>
      </c>
      <c r="W156" s="12"/>
      <c r="X156" s="60">
        <f t="shared" ref="X156" si="26">Q156+S156+V156</f>
        <v>90</v>
      </c>
      <c r="Y156" s="61" t="str">
        <f t="shared" ref="Y156" si="27">IF(X156&gt;=79.5,"A",IF(X156&gt;=74.5,"B+",IF(X156&gt;=69.5,"B",IF(X156&gt;=64.5,"C+",IF(X156&gt;=59.5,"C",IF(X156&gt;=54.5,"D+",IF(X156&gt;=44.5,"D",IF(X156&lt;44.5,"FAIL"))))))))</f>
        <v>A</v>
      </c>
      <c r="Z156" s="1" t="s">
        <v>338</v>
      </c>
    </row>
    <row r="158" spans="1:26" x14ac:dyDescent="0.25">
      <c r="D158" s="71" t="s">
        <v>32</v>
      </c>
      <c r="E158" s="72"/>
      <c r="F158" s="72"/>
      <c r="G158" s="72"/>
    </row>
  </sheetData>
  <sortState ref="A5:Z168">
    <sortCondition ref="D5:D168"/>
  </sortState>
  <mergeCells count="3">
    <mergeCell ref="U2:V2"/>
    <mergeCell ref="X2:Y2"/>
    <mergeCell ref="D158:G158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topLeftCell="A7" workbookViewId="0">
      <selection activeCell="M25" sqref="M25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27"/>
      <c r="C14" s="27"/>
      <c r="D14" s="1"/>
      <c r="E14" s="1"/>
      <c r="F14" s="1"/>
      <c r="G14" s="1"/>
      <c r="H14" s="1"/>
      <c r="I14" s="1"/>
      <c r="J14" s="1"/>
      <c r="K14" s="1"/>
      <c r="L14" s="1"/>
      <c r="M14" s="1"/>
      <c r="N14" s="73" t="s">
        <v>25</v>
      </c>
      <c r="O14" s="74"/>
    </row>
    <row r="15" spans="2:15" x14ac:dyDescent="0.25">
      <c r="B15" s="1"/>
      <c r="C15" s="1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33"/>
      <c r="O15" s="34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3" t="s">
        <v>24</v>
      </c>
      <c r="O16" s="34">
        <f>COUNTIF(Scores!Y5:Y156,"A")</f>
        <v>48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3" t="s">
        <v>23</v>
      </c>
      <c r="O17" s="34">
        <f>COUNTIF(Scores!Y5:Y156,"B+")</f>
        <v>29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3" t="s">
        <v>18</v>
      </c>
      <c r="O18" s="34">
        <f>COUNTIF(Scores!Y5:Y156,"B")</f>
        <v>23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3" t="s">
        <v>19</v>
      </c>
      <c r="O19" s="34">
        <f>COUNTIF(Scores!Y5:Y156,"C+")</f>
        <v>12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3" t="s">
        <v>20</v>
      </c>
      <c r="O20" s="34">
        <f>COUNTIF(Scores!Y5:Y156,"C")</f>
        <v>18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3" t="s">
        <v>21</v>
      </c>
      <c r="O21" s="34">
        <f>COUNTIF(Scores!Y5:Y156,"D+")</f>
        <v>11</v>
      </c>
    </row>
    <row r="22" spans="2:15" x14ac:dyDescent="0.25">
      <c r="B22" s="1"/>
      <c r="C22" s="1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33" t="s">
        <v>22</v>
      </c>
      <c r="O22" s="34">
        <f>COUNTIF(Scores!Y6:Y156,"FAIL")</f>
        <v>2</v>
      </c>
    </row>
    <row r="23" spans="2:15" ht="15.75" thickBot="1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5" t="s">
        <v>26</v>
      </c>
      <c r="O23" s="36">
        <f>COUNTIF(Scores!Y5:Y154,"I")</f>
        <v>2</v>
      </c>
    </row>
    <row r="24" spans="2:1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76" t="s">
        <v>33</v>
      </c>
      <c r="C31" s="77"/>
      <c r="D31" s="78"/>
      <c r="E31" s="32">
        <f>AVERAGE(Scores!U5:U154)</f>
        <v>20.818791946308725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75" t="s">
        <v>36</v>
      </c>
      <c r="C32" s="75"/>
      <c r="D32" s="75"/>
      <c r="E32" s="37">
        <f>AVERAGE(Scores!X5:X154)</f>
        <v>73.472380952380931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38" t="s">
        <v>31</v>
      </c>
      <c r="C33" s="38"/>
      <c r="D33" s="38"/>
      <c r="E33" s="38"/>
      <c r="F33" s="38"/>
      <c r="G33" s="38"/>
      <c r="H33" s="38"/>
      <c r="I33" s="1"/>
      <c r="J33" s="1"/>
      <c r="K33" s="1"/>
      <c r="L33" s="1"/>
      <c r="M33" s="1"/>
      <c r="N33" s="1"/>
      <c r="O33" s="1"/>
    </row>
    <row r="34" spans="2:15" x14ac:dyDescent="0.25">
      <c r="B34" s="1"/>
    </row>
    <row r="35" spans="2:15" x14ac:dyDescent="0.2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Gareth</cp:lastModifiedBy>
  <dcterms:created xsi:type="dcterms:W3CDTF">2009-12-15T00:51:19Z</dcterms:created>
  <dcterms:modified xsi:type="dcterms:W3CDTF">2013-05-29T14:32:16Z</dcterms:modified>
</cp:coreProperties>
</file>