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65" windowWidth="12120" windowHeight="9060"/>
  </bookViews>
  <sheets>
    <sheet name="Scores" sheetId="1" r:id="rId1"/>
    <sheet name="Results summary" sheetId="2" r:id="rId2"/>
  </sheets>
  <calcPr calcId="124519"/>
</workbook>
</file>

<file path=xl/calcChain.xml><?xml version="1.0" encoding="utf-8"?>
<calcChain xmlns="http://schemas.openxmlformats.org/spreadsheetml/2006/main">
  <c r="P57" i="1"/>
  <c r="Q57" s="1"/>
  <c r="AA57" s="1"/>
  <c r="Y57"/>
  <c r="P25" l="1"/>
  <c r="Q25" s="1"/>
  <c r="Y25"/>
  <c r="P40"/>
  <c r="Q40" s="1"/>
  <c r="P28"/>
  <c r="Q28" s="1"/>
  <c r="P29"/>
  <c r="Q29" s="1"/>
  <c r="P30"/>
  <c r="Q30" s="1"/>
  <c r="P31"/>
  <c r="Q31" s="1"/>
  <c r="P5"/>
  <c r="Q5" s="1"/>
  <c r="P6"/>
  <c r="Q6" s="1"/>
  <c r="P7"/>
  <c r="Q7" s="1"/>
  <c r="P10"/>
  <c r="Q10" s="1"/>
  <c r="P11"/>
  <c r="Q11" s="1"/>
  <c r="P19"/>
  <c r="Q19" s="1"/>
  <c r="P20"/>
  <c r="Q20" s="1"/>
  <c r="P21"/>
  <c r="Q21" s="1"/>
  <c r="P13"/>
  <c r="Q13" s="1"/>
  <c r="P41"/>
  <c r="Q41" s="1"/>
  <c r="P42"/>
  <c r="Q42" s="1"/>
  <c r="P14"/>
  <c r="Q14" s="1"/>
  <c r="P43"/>
  <c r="Q43" s="1"/>
  <c r="P22"/>
  <c r="Q22" s="1"/>
  <c r="P33"/>
  <c r="Q33" s="1"/>
  <c r="P27"/>
  <c r="Q27" s="1"/>
  <c r="P12"/>
  <c r="Q12" s="1"/>
  <c r="P24"/>
  <c r="Q24" s="1"/>
  <c r="P15"/>
  <c r="Q15" s="1"/>
  <c r="P26"/>
  <c r="Q26" s="1"/>
  <c r="P34"/>
  <c r="Q34" s="1"/>
  <c r="P8"/>
  <c r="Q8" s="1"/>
  <c r="P9"/>
  <c r="Q9" s="1"/>
  <c r="P23"/>
  <c r="Q23" s="1"/>
  <c r="P35"/>
  <c r="Q35" s="1"/>
  <c r="P17"/>
  <c r="Q17" s="1"/>
  <c r="P36"/>
  <c r="Q36" s="1"/>
  <c r="P37"/>
  <c r="Q37" s="1"/>
  <c r="P38"/>
  <c r="Q38" s="1"/>
  <c r="P18"/>
  <c r="Q18" s="1"/>
  <c r="P44"/>
  <c r="P45"/>
  <c r="P46"/>
  <c r="P47"/>
  <c r="P48"/>
  <c r="P49"/>
  <c r="P50"/>
  <c r="P51"/>
  <c r="P52"/>
  <c r="P53"/>
  <c r="P54"/>
  <c r="P55"/>
  <c r="P56"/>
  <c r="AA25" l="1"/>
  <c r="AB25" s="1"/>
  <c r="E31" i="2"/>
  <c r="Y16" i="1"/>
  <c r="Y39"/>
  <c r="Y40"/>
  <c r="Y28"/>
  <c r="Y29"/>
  <c r="Y30"/>
  <c r="Y31"/>
  <c r="Y5"/>
  <c r="Y6"/>
  <c r="Y7"/>
  <c r="Y10"/>
  <c r="Y11"/>
  <c r="Y19"/>
  <c r="Y20"/>
  <c r="Y13"/>
  <c r="Y41"/>
  <c r="Y42"/>
  <c r="Y14"/>
  <c r="Y43"/>
  <c r="Y22"/>
  <c r="Y33"/>
  <c r="Y27"/>
  <c r="Y12"/>
  <c r="Y24"/>
  <c r="Y15"/>
  <c r="Y26"/>
  <c r="Y34"/>
  <c r="Y8"/>
  <c r="Y23"/>
  <c r="Y35"/>
  <c r="Y17"/>
  <c r="Y36"/>
  <c r="Y18"/>
  <c r="Y44"/>
  <c r="Y45"/>
  <c r="Y46"/>
  <c r="Y47"/>
  <c r="Y48"/>
  <c r="Y49"/>
  <c r="Y50"/>
  <c r="Y51"/>
  <c r="Y52"/>
  <c r="Y53"/>
  <c r="Y54"/>
  <c r="Y55"/>
  <c r="Y56"/>
  <c r="Y9"/>
  <c r="Y37"/>
  <c r="Y21"/>
  <c r="Y38"/>
  <c r="Q48"/>
  <c r="AA11"/>
  <c r="AB11" s="1"/>
  <c r="Q47"/>
  <c r="Q52"/>
  <c r="Q53"/>
  <c r="Q54"/>
  <c r="AA5"/>
  <c r="AB5" s="1"/>
  <c r="P39"/>
  <c r="Q39" s="1"/>
  <c r="AA38" l="1"/>
  <c r="AB38" s="1"/>
  <c r="AA21"/>
  <c r="AB21" s="1"/>
  <c r="AA19"/>
  <c r="AB19" s="1"/>
  <c r="AA42"/>
  <c r="AA48"/>
  <c r="AA53"/>
  <c r="AA43"/>
  <c r="AA47"/>
  <c r="AA20"/>
  <c r="AB20" s="1"/>
  <c r="AA14"/>
  <c r="AB14" s="1"/>
  <c r="AA52"/>
  <c r="AA22"/>
  <c r="AB22" s="1"/>
  <c r="AA54"/>
  <c r="Q50" l="1"/>
  <c r="AA50" s="1"/>
  <c r="Q46"/>
  <c r="AA7"/>
  <c r="AB7" s="1"/>
  <c r="P16"/>
  <c r="Q16" s="1"/>
  <c r="Q49"/>
  <c r="AA49" s="1"/>
  <c r="AA23"/>
  <c r="AB23" s="1"/>
  <c r="AA39"/>
  <c r="AB39" s="1"/>
  <c r="AA16" l="1"/>
  <c r="AB16" s="1"/>
  <c r="AA40"/>
  <c r="AA10"/>
  <c r="AB10" s="1"/>
  <c r="AA27"/>
  <c r="AB27" s="1"/>
  <c r="AA31"/>
  <c r="AB31" s="1"/>
  <c r="AA37"/>
  <c r="AB37" s="1"/>
  <c r="AA35"/>
  <c r="AB35" s="1"/>
  <c r="AA33"/>
  <c r="AB33" s="1"/>
  <c r="Q55"/>
  <c r="AA55" s="1"/>
  <c r="Q56"/>
  <c r="AA56" s="1"/>
  <c r="Q45"/>
  <c r="AA45" s="1"/>
  <c r="AA30"/>
  <c r="AB30" s="1"/>
  <c r="AA28"/>
  <c r="AB28" s="1"/>
  <c r="AA12"/>
  <c r="AB12" s="1"/>
  <c r="AA34"/>
  <c r="AB34" s="1"/>
  <c r="AA15"/>
  <c r="AB15" s="1"/>
  <c r="Q51"/>
  <c r="AA51" s="1"/>
  <c r="AA9"/>
  <c r="AB9" s="1"/>
  <c r="AA13"/>
  <c r="AB13" s="1"/>
  <c r="AA24"/>
  <c r="AB24" s="1"/>
  <c r="AA18"/>
  <c r="AB18" s="1"/>
  <c r="Q44"/>
  <c r="AA44" s="1"/>
  <c r="AA6"/>
  <c r="AB6" s="1"/>
  <c r="AA36"/>
  <c r="AB36" s="1"/>
  <c r="AA29"/>
  <c r="AB29" s="1"/>
  <c r="AA8"/>
  <c r="AB8" s="1"/>
  <c r="AA26"/>
  <c r="AB26" s="1"/>
  <c r="AA17"/>
  <c r="AB17" s="1"/>
  <c r="AA41"/>
  <c r="AA46"/>
  <c r="E32" i="2" l="1"/>
  <c r="O22" l="1"/>
  <c r="O20"/>
  <c r="O18"/>
  <c r="O16"/>
  <c r="O23"/>
  <c r="O21"/>
  <c r="O19"/>
  <c r="O17"/>
</calcChain>
</file>

<file path=xl/sharedStrings.xml><?xml version="1.0" encoding="utf-8"?>
<sst xmlns="http://schemas.openxmlformats.org/spreadsheetml/2006/main" count="184" uniqueCount="125">
  <si>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</si>
  <si>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</si>
  <si>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</si>
  <si>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</si>
  <si>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</si>
  <si>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</si>
  <si>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</si>
  <si>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</si>
  <si>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</si>
  <si>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</si>
  <si>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</si>
  <si>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</si>
  <si>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</si>
  <si>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</si>
  <si>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</si>
  <si>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</si>
  <si>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</si>
  <si>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</si>
  <si>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</si>
  <si>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</si>
  <si>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</si>
  <si>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</si>
  <si>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</si>
  <si>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</si>
  <si>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</si>
  <si>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</si>
  <si>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</si>
  <si>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</si>
  <si>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</si>
  <si>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L8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</si>
  <si>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</si>
  <si>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</si>
  <si>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</si>
  <si>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</si>
  <si>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score on the exam (mean)   (out of 50)</t>
  </si>
  <si>
    <t>/25</t>
  </si>
  <si>
    <t>Presentation</t>
  </si>
  <si>
    <t>/20</t>
  </si>
  <si>
    <t>Class work</t>
  </si>
  <si>
    <t>Score</t>
  </si>
  <si>
    <t>Quiz 1</t>
  </si>
  <si>
    <t>Quiz 2</t>
  </si>
  <si>
    <t>/50</t>
  </si>
  <si>
    <t>Average course score overall              (out of 100)</t>
  </si>
  <si>
    <t xml:space="preserve">  %</t>
  </si>
  <si>
    <t>MR</t>
  </si>
  <si>
    <t>MS</t>
  </si>
  <si>
    <t>ZIYING</t>
  </si>
  <si>
    <t>ZHAO</t>
  </si>
  <si>
    <t>VIROON</t>
  </si>
  <si>
    <t>VIROONKITPANICH</t>
  </si>
  <si>
    <t>PATIMAPORN</t>
  </si>
  <si>
    <t>IAMSANGSAI</t>
  </si>
  <si>
    <t>MONSICHA</t>
  </si>
  <si>
    <t>RAKSAPHOL</t>
  </si>
  <si>
    <t>PRACHAYAPORN</t>
  </si>
  <si>
    <t>RUEANGWANIT</t>
  </si>
  <si>
    <t>NAVARAT</t>
  </si>
  <si>
    <t>CHOONCHUERSUP</t>
  </si>
  <si>
    <t>PHAKSORNKAN</t>
  </si>
  <si>
    <t>VIPOBTANASETH</t>
  </si>
  <si>
    <t>SUDARAT</t>
  </si>
  <si>
    <t>LUNPAT</t>
  </si>
  <si>
    <t>HUABIAO</t>
  </si>
  <si>
    <t>YU</t>
  </si>
  <si>
    <t>XIAOPENG</t>
  </si>
  <si>
    <t>CHEN</t>
  </si>
  <si>
    <t>YINAN</t>
  </si>
  <si>
    <t>QU</t>
  </si>
  <si>
    <t>SUSAN</t>
  </si>
  <si>
    <t>EDELMANN</t>
  </si>
  <si>
    <t>MONIQUE</t>
  </si>
  <si>
    <t>NEUBAUER</t>
  </si>
  <si>
    <t>PHANTIRA</t>
  </si>
  <si>
    <t>DIOWVILAI</t>
  </si>
  <si>
    <t>AKSORNSAN</t>
  </si>
  <si>
    <t>BOONPETCH</t>
  </si>
  <si>
    <t xml:space="preserve">MS </t>
  </si>
  <si>
    <t>CHADATIP</t>
  </si>
  <si>
    <t>KHAMKAG</t>
  </si>
  <si>
    <t>AMY MARIE</t>
  </si>
  <si>
    <t>SAE-OUY</t>
  </si>
  <si>
    <t>MONRUDEE</t>
  </si>
  <si>
    <t>SANPRASERT</t>
  </si>
  <si>
    <t>SUWANNEE</t>
  </si>
  <si>
    <t>KONGKHAMBOOT</t>
  </si>
  <si>
    <t>YOSITA</t>
  </si>
  <si>
    <t>THAMPANYA</t>
  </si>
  <si>
    <t>SILA</t>
  </si>
  <si>
    <t>SAENGIN</t>
  </si>
  <si>
    <t>ACHITPHON</t>
  </si>
  <si>
    <t>KONGKAEW</t>
  </si>
  <si>
    <t>ZIYU</t>
  </si>
  <si>
    <t>WANG</t>
  </si>
  <si>
    <t>NITIROT</t>
  </si>
  <si>
    <t>CHOTIRUTRUNGSRI</t>
  </si>
  <si>
    <t>PRISSANA</t>
  </si>
  <si>
    <t>SUKSANGUAN</t>
  </si>
  <si>
    <t>METHA</t>
  </si>
  <si>
    <t>SHAHI</t>
  </si>
  <si>
    <t>METHAWIN</t>
  </si>
  <si>
    <t>BINJIE</t>
  </si>
  <si>
    <t>LUO</t>
  </si>
  <si>
    <t>MICHAEL</t>
  </si>
  <si>
    <t>MORITZ</t>
  </si>
  <si>
    <t>YA</t>
  </si>
  <si>
    <t>BINBIN</t>
  </si>
  <si>
    <t>GU</t>
  </si>
  <si>
    <t>SIYUAN</t>
  </si>
  <si>
    <t>ZHANG</t>
  </si>
  <si>
    <t>WIMAIPORN</t>
  </si>
  <si>
    <t>KRASAESATAYA</t>
  </si>
  <si>
    <t>DUNSTAN</t>
  </si>
  <si>
    <t>FORGET</t>
  </si>
  <si>
    <t>CHANAPA</t>
  </si>
  <si>
    <t>BOONSUB</t>
  </si>
  <si>
    <t>SEJONG</t>
  </si>
  <si>
    <t>JI</t>
  </si>
  <si>
    <t>XINLIN</t>
  </si>
  <si>
    <t>LI</t>
  </si>
  <si>
    <t>SIYING</t>
  </si>
  <si>
    <t>SARITA</t>
  </si>
  <si>
    <t>CHAIYA</t>
  </si>
  <si>
    <t>/7</t>
  </si>
  <si>
    <t>dropped</t>
  </si>
</sst>
</file>

<file path=xl/styles.xml><?xml version="1.0" encoding="utf-8"?>
<styleSheet xmlns="http://schemas.openxmlformats.org/spreadsheetml/2006/main">
  <numFmts count="1">
    <numFmt numFmtId="187" formatCode="0.0"/>
  </numFmts>
  <fonts count="1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84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3" fillId="5" borderId="3" xfId="0" applyNumberFormat="1" applyFont="1" applyFill="1" applyBorder="1" applyAlignment="1" applyProtection="1">
      <alignment horizontal="center"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187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87" fontId="10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13" fillId="5" borderId="2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3" fillId="10" borderId="2" xfId="0" applyNumberFormat="1" applyFont="1" applyFill="1" applyBorder="1" applyAlignment="1" applyProtection="1">
      <alignment horizontal="center" wrapText="1"/>
    </xf>
    <xf numFmtId="0" fontId="13" fillId="10" borderId="0" xfId="0" applyFont="1" applyFill="1"/>
    <xf numFmtId="187" fontId="3" fillId="11" borderId="2" xfId="0" applyNumberFormat="1" applyFont="1" applyFill="1" applyBorder="1" applyAlignment="1" applyProtection="1">
      <alignment horizontal="center" wrapText="1"/>
    </xf>
    <xf numFmtId="0" fontId="3" fillId="11" borderId="2" xfId="0" applyFont="1" applyFill="1" applyBorder="1" applyAlignment="1" applyProtection="1">
      <alignment horizontal="center" wrapText="1"/>
    </xf>
    <xf numFmtId="0" fontId="13" fillId="11" borderId="2" xfId="0" applyFont="1" applyFill="1" applyBorder="1" applyAlignment="1" applyProtection="1">
      <alignment horizontal="center"/>
    </xf>
    <xf numFmtId="14" fontId="9" fillId="11" borderId="2" xfId="0" applyNumberFormat="1" applyFont="1" applyFill="1" applyBorder="1" applyAlignment="1" applyProtection="1">
      <alignment horizontal="center" wrapText="1"/>
      <protection locked="0"/>
    </xf>
    <xf numFmtId="0" fontId="12" fillId="11" borderId="2" xfId="0" applyFont="1" applyFill="1" applyBorder="1" applyAlignment="1">
      <alignment horizontal="center"/>
    </xf>
    <xf numFmtId="0" fontId="9" fillId="11" borderId="2" xfId="0" applyFont="1" applyFill="1" applyBorder="1" applyAlignment="1" applyProtection="1">
      <alignment horizontal="center"/>
      <protection locked="0"/>
    </xf>
    <xf numFmtId="187" fontId="4" fillId="12" borderId="2" xfId="0" applyNumberFormat="1" applyFont="1" applyFill="1" applyBorder="1" applyAlignment="1" applyProtection="1">
      <alignment horizontal="center"/>
    </xf>
    <xf numFmtId="0" fontId="7" fillId="13" borderId="2" xfId="0" applyFont="1" applyFill="1" applyBorder="1" applyAlignment="1" applyProtection="1">
      <alignment horizontal="center"/>
      <protection locked="0"/>
    </xf>
    <xf numFmtId="16" fontId="17" fillId="13" borderId="2" xfId="0" applyNumberFormat="1" applyFont="1" applyFill="1" applyBorder="1" applyAlignment="1" applyProtection="1">
      <alignment horizontal="center" wrapText="1"/>
      <protection locked="0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Protection="1">
      <protection locked="0"/>
    </xf>
    <xf numFmtId="0" fontId="1" fillId="14" borderId="2" xfId="0" applyFont="1" applyFill="1" applyBorder="1" applyAlignment="1" applyProtection="1">
      <alignment horizontal="left"/>
      <protection locked="0"/>
    </xf>
    <xf numFmtId="187" fontId="4" fillId="15" borderId="2" xfId="0" applyNumberFormat="1" applyFont="1" applyFill="1" applyBorder="1" applyAlignment="1" applyProtection="1">
      <alignment horizontal="center"/>
    </xf>
    <xf numFmtId="0" fontId="4" fillId="15" borderId="2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Style 1" xfId="1"/>
    <cellStyle name="ปกติ" xfId="0" builtinId="0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1964754405699294E-3"/>
                  <c:y val="-5.155184517597925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3.4887067687967743E-3"/>
                  <c:y val="2.2860576162919442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3.5809095291660146E-3"/>
                  <c:y val="2.9774278215223333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1.0427839377220707E-2"/>
                  <c:y val="-9.052145590235039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0259074758512412E-3"/>
                  <c:y val="2.8061600733643235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9834913492956437E-2"/>
                  <c:y val="-4.3888309142080126E-2"/>
                </c:manualLayout>
              </c:layout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15</c:v>
                </c:pt>
                <c:pt idx="1">
                  <c:v>4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58</xdr:row>
      <xdr:rowOff>95250</xdr:rowOff>
    </xdr:from>
    <xdr:to>
      <xdr:col>5</xdr:col>
      <xdr:colOff>887942</xdr:colOff>
      <xdr:row>61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EN102 Summer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8"/>
  <sheetViews>
    <sheetView tabSelected="1" topLeftCell="D1" zoomScale="120" zoomScaleNormal="120" workbookViewId="0">
      <pane xSplit="4" topLeftCell="AA1" activePane="topRight" state="frozen"/>
      <selection activeCell="D43" sqref="D43"/>
      <selection pane="topRight" activeCell="D32" sqref="A32:XFD32"/>
    </sheetView>
  </sheetViews>
  <sheetFormatPr defaultRowHeight="15"/>
  <cols>
    <col min="1" max="2" width="9.140625" style="1"/>
    <col min="3" max="3" width="8.140625" style="30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14" width="3.5703125" style="1" customWidth="1"/>
    <col min="15" max="15" width="3.5703125" style="1" hidden="1" customWidth="1"/>
    <col min="16" max="16" width="5.85546875" style="1" bestFit="1" customWidth="1"/>
    <col min="17" max="17" width="5" style="1" bestFit="1" customWidth="1"/>
    <col min="18" max="18" width="2" style="1" customWidth="1"/>
    <col min="19" max="20" width="7.140625" style="3" customWidth="1"/>
    <col min="21" max="21" width="1.5703125" customWidth="1"/>
    <col min="22" max="22" width="16.140625" bestFit="1" customWidth="1"/>
    <col min="23" max="23" width="1.7109375" customWidth="1"/>
    <col min="24" max="25" width="8.7109375" style="1" customWidth="1"/>
    <col min="26" max="26" width="3.5703125" style="1" customWidth="1"/>
    <col min="27" max="27" width="11.42578125" style="1" bestFit="1" customWidth="1"/>
    <col min="28" max="28" width="10" style="1" bestFit="1" customWidth="1"/>
    <col min="29" max="29" width="3.140625" style="1" customWidth="1"/>
    <col min="30" max="30" width="7.85546875" style="1" bestFit="1" customWidth="1"/>
    <col min="31" max="31" width="18.28515625" style="1" customWidth="1"/>
    <col min="32" max="32" width="34" style="1" customWidth="1"/>
    <col min="33" max="33" width="17.5703125" style="1" customWidth="1"/>
    <col min="34" max="40" width="9.140625" style="1"/>
    <col min="41" max="41" width="6.85546875" style="1" customWidth="1"/>
    <col min="42" max="16384" width="9.140625" style="1"/>
  </cols>
  <sheetData>
    <row r="2" spans="1:29" ht="18.75">
      <c r="A2" s="21" t="s">
        <v>0</v>
      </c>
      <c r="B2" s="21"/>
      <c r="C2" s="32" t="s">
        <v>1</v>
      </c>
      <c r="D2" s="22" t="s">
        <v>2</v>
      </c>
      <c r="E2" s="22" t="s">
        <v>3</v>
      </c>
      <c r="F2" s="22" t="s">
        <v>4</v>
      </c>
      <c r="G2" s="23" t="s">
        <v>5</v>
      </c>
      <c r="H2" s="41" t="s">
        <v>6</v>
      </c>
      <c r="I2" s="16"/>
      <c r="J2" s="16"/>
      <c r="K2" s="16"/>
      <c r="L2" s="16"/>
      <c r="M2" s="16"/>
      <c r="N2" s="16"/>
      <c r="O2" s="16"/>
      <c r="P2" s="16"/>
      <c r="Q2" s="17"/>
      <c r="S2" s="77" t="s">
        <v>38</v>
      </c>
      <c r="T2" s="72"/>
      <c r="V2" s="40" t="s">
        <v>36</v>
      </c>
      <c r="X2" s="71" t="s">
        <v>7</v>
      </c>
      <c r="Y2" s="72"/>
      <c r="Z2" s="4"/>
      <c r="AA2" s="73" t="s">
        <v>8</v>
      </c>
      <c r="AB2" s="74"/>
    </row>
    <row r="3" spans="1:29" ht="23.25">
      <c r="A3" s="24"/>
      <c r="B3" s="24"/>
      <c r="C3" s="25"/>
      <c r="D3" s="25"/>
      <c r="E3" s="25"/>
      <c r="F3" s="26"/>
      <c r="G3" s="27"/>
      <c r="H3" s="20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28</v>
      </c>
      <c r="O3" s="5" t="s">
        <v>29</v>
      </c>
      <c r="P3" s="65" t="s">
        <v>30</v>
      </c>
      <c r="Q3" s="60" t="s">
        <v>31</v>
      </c>
      <c r="R3" s="6"/>
      <c r="S3" s="61" t="s">
        <v>40</v>
      </c>
      <c r="T3" s="61" t="s">
        <v>41</v>
      </c>
      <c r="V3" s="61" t="s">
        <v>44</v>
      </c>
      <c r="X3" s="64" t="s">
        <v>39</v>
      </c>
      <c r="Y3" s="62" t="s">
        <v>15</v>
      </c>
      <c r="Z3" s="7"/>
      <c r="AA3" s="44" t="s">
        <v>8</v>
      </c>
      <c r="AB3" s="44" t="s">
        <v>16</v>
      </c>
    </row>
    <row r="4" spans="1:29">
      <c r="C4" s="3"/>
      <c r="P4" s="3" t="s">
        <v>123</v>
      </c>
      <c r="Q4" s="3" t="s">
        <v>17</v>
      </c>
      <c r="S4" s="3" t="s">
        <v>17</v>
      </c>
      <c r="T4" s="3" t="s">
        <v>17</v>
      </c>
      <c r="V4" s="19" t="s">
        <v>37</v>
      </c>
      <c r="X4" s="3" t="s">
        <v>35</v>
      </c>
      <c r="Y4" s="3" t="s">
        <v>42</v>
      </c>
      <c r="AA4" s="3" t="s">
        <v>18</v>
      </c>
    </row>
    <row r="5" spans="1:29">
      <c r="A5" s="9"/>
      <c r="B5" s="9"/>
      <c r="C5" s="31"/>
      <c r="D5" s="66">
        <v>1</v>
      </c>
      <c r="E5" s="66" t="s">
        <v>45</v>
      </c>
      <c r="F5" s="67" t="s">
        <v>63</v>
      </c>
      <c r="G5" s="68" t="s">
        <v>64</v>
      </c>
      <c r="H5" s="2">
        <v>1</v>
      </c>
      <c r="I5" s="2">
        <v>0</v>
      </c>
      <c r="J5" s="2">
        <v>1</v>
      </c>
      <c r="K5" s="14">
        <v>1</v>
      </c>
      <c r="L5" s="14">
        <v>1</v>
      </c>
      <c r="M5" s="14">
        <v>1</v>
      </c>
      <c r="N5" s="2">
        <v>1</v>
      </c>
      <c r="O5" s="14"/>
      <c r="P5" s="10">
        <f t="shared" ref="P5:P43" si="0">SUM(H5:O5)</f>
        <v>6</v>
      </c>
      <c r="Q5" s="57">
        <f>P5/7*10</f>
        <v>8.5714285714285712</v>
      </c>
      <c r="R5" s="55"/>
      <c r="S5" s="58">
        <v>2.5</v>
      </c>
      <c r="T5" s="58">
        <v>8</v>
      </c>
      <c r="U5" s="56"/>
      <c r="V5" s="59">
        <v>15</v>
      </c>
      <c r="W5" s="11"/>
      <c r="X5" s="12">
        <v>22</v>
      </c>
      <c r="Y5" s="57">
        <f t="shared" ref="Y5:Y43" si="1">X5*2</f>
        <v>44</v>
      </c>
      <c r="Z5" s="13"/>
      <c r="AA5" s="69">
        <f t="shared" ref="AA5:AA43" si="2">Q5+S5+T5+V5+Y5</f>
        <v>78.071428571428569</v>
      </c>
      <c r="AB5" s="70" t="str">
        <f t="shared" ref="AB5:AB39" si="3">IF(AA5&gt;=79.5,"A",IF(AA5&gt;=74.5,"B+",IF(AA5&gt;=69.5,"B",IF(AA5&gt;=64.5,"C+",IF(AA5&gt;=59.5,"C",IF(AA5&gt;=54.5,"D+",IF(AA5&gt;=44.5,"D",IF(AA5&lt;44.5,"FAIL"))))))))</f>
        <v>B+</v>
      </c>
    </row>
    <row r="6" spans="1:29">
      <c r="A6" s="8"/>
      <c r="B6" s="8"/>
      <c r="C6" s="31"/>
      <c r="D6" s="66">
        <v>1</v>
      </c>
      <c r="E6" s="66" t="s">
        <v>45</v>
      </c>
      <c r="F6" s="67" t="s">
        <v>65</v>
      </c>
      <c r="G6" s="68" t="s">
        <v>66</v>
      </c>
      <c r="H6" s="2">
        <v>1</v>
      </c>
      <c r="I6" s="2">
        <v>0</v>
      </c>
      <c r="J6" s="2">
        <v>1</v>
      </c>
      <c r="K6" s="14">
        <v>1</v>
      </c>
      <c r="L6" s="14">
        <v>1</v>
      </c>
      <c r="M6" s="14">
        <v>1</v>
      </c>
      <c r="N6" s="2">
        <v>1</v>
      </c>
      <c r="O6" s="14"/>
      <c r="P6" s="10">
        <f t="shared" si="0"/>
        <v>6</v>
      </c>
      <c r="Q6" s="57">
        <f t="shared" ref="Q6:Q43" si="4">P6/7*10</f>
        <v>8.5714285714285712</v>
      </c>
      <c r="R6" s="55"/>
      <c r="S6" s="58">
        <v>2.5</v>
      </c>
      <c r="T6" s="58">
        <v>8</v>
      </c>
      <c r="U6" s="56"/>
      <c r="V6" s="59">
        <v>15</v>
      </c>
      <c r="W6" s="11"/>
      <c r="X6" s="12">
        <v>20</v>
      </c>
      <c r="Y6" s="57">
        <f t="shared" si="1"/>
        <v>40</v>
      </c>
      <c r="Z6" s="13"/>
      <c r="AA6" s="69">
        <f t="shared" si="2"/>
        <v>74.071428571428569</v>
      </c>
      <c r="AB6" s="70" t="str">
        <f t="shared" si="3"/>
        <v>B</v>
      </c>
    </row>
    <row r="7" spans="1:29">
      <c r="A7" s="9"/>
      <c r="B7" s="9"/>
      <c r="C7" s="31"/>
      <c r="D7" s="66">
        <v>1</v>
      </c>
      <c r="E7" s="66" t="s">
        <v>46</v>
      </c>
      <c r="F7" s="67" t="s">
        <v>67</v>
      </c>
      <c r="G7" s="68" t="s">
        <v>68</v>
      </c>
      <c r="H7" s="2">
        <v>1</v>
      </c>
      <c r="I7" s="2">
        <v>0</v>
      </c>
      <c r="J7" s="2">
        <v>1</v>
      </c>
      <c r="K7" s="14">
        <v>1</v>
      </c>
      <c r="L7" s="14">
        <v>1</v>
      </c>
      <c r="M7" s="14">
        <v>1</v>
      </c>
      <c r="N7" s="2">
        <v>1</v>
      </c>
      <c r="O7" s="14"/>
      <c r="P7" s="10">
        <f t="shared" si="0"/>
        <v>6</v>
      </c>
      <c r="Q7" s="57">
        <f t="shared" si="4"/>
        <v>8.5714285714285712</v>
      </c>
      <c r="R7" s="55"/>
      <c r="S7" s="58">
        <v>3</v>
      </c>
      <c r="T7" s="58">
        <v>8</v>
      </c>
      <c r="U7" s="56"/>
      <c r="V7" s="59">
        <v>15</v>
      </c>
      <c r="W7" s="11"/>
      <c r="X7" s="12">
        <v>20</v>
      </c>
      <c r="Y7" s="57">
        <f t="shared" si="1"/>
        <v>40</v>
      </c>
      <c r="Z7" s="13"/>
      <c r="AA7" s="69">
        <f t="shared" si="2"/>
        <v>74.571428571428569</v>
      </c>
      <c r="AB7" s="70" t="str">
        <f t="shared" si="3"/>
        <v>B+</v>
      </c>
      <c r="AC7" s="15"/>
    </row>
    <row r="8" spans="1:29">
      <c r="A8" s="49"/>
      <c r="B8" s="49"/>
      <c r="C8" s="53"/>
      <c r="D8" s="66">
        <v>1</v>
      </c>
      <c r="E8" s="66" t="s">
        <v>45</v>
      </c>
      <c r="F8" s="67" t="s">
        <v>106</v>
      </c>
      <c r="G8" s="68" t="s">
        <v>107</v>
      </c>
      <c r="H8" s="2">
        <v>1</v>
      </c>
      <c r="I8" s="2">
        <v>1</v>
      </c>
      <c r="J8" s="2">
        <v>1</v>
      </c>
      <c r="K8" s="14">
        <v>1</v>
      </c>
      <c r="L8" s="14">
        <v>1</v>
      </c>
      <c r="M8" s="14">
        <v>1</v>
      </c>
      <c r="N8" s="2">
        <v>1</v>
      </c>
      <c r="O8" s="14"/>
      <c r="P8" s="10">
        <f t="shared" si="0"/>
        <v>7</v>
      </c>
      <c r="Q8" s="57">
        <f t="shared" si="4"/>
        <v>10</v>
      </c>
      <c r="R8" s="55"/>
      <c r="S8" s="58">
        <v>3</v>
      </c>
      <c r="T8" s="58">
        <v>8</v>
      </c>
      <c r="U8" s="56"/>
      <c r="V8" s="59">
        <v>15</v>
      </c>
      <c r="W8" s="11"/>
      <c r="X8" s="12">
        <v>17</v>
      </c>
      <c r="Y8" s="57">
        <f t="shared" si="1"/>
        <v>34</v>
      </c>
      <c r="Z8" s="13"/>
      <c r="AA8" s="69">
        <f t="shared" si="2"/>
        <v>70</v>
      </c>
      <c r="AB8" s="70" t="str">
        <f t="shared" si="3"/>
        <v>B</v>
      </c>
    </row>
    <row r="9" spans="1:29">
      <c r="A9" s="49"/>
      <c r="B9" s="49"/>
      <c r="C9" s="53"/>
      <c r="D9" s="66">
        <v>1</v>
      </c>
      <c r="E9" s="66" t="s">
        <v>45</v>
      </c>
      <c r="F9" s="67" t="s">
        <v>108</v>
      </c>
      <c r="G9" s="68" t="s">
        <v>109</v>
      </c>
      <c r="H9" s="2">
        <v>1</v>
      </c>
      <c r="I9" s="2">
        <v>1</v>
      </c>
      <c r="J9" s="2">
        <v>1</v>
      </c>
      <c r="K9" s="14">
        <v>1</v>
      </c>
      <c r="L9" s="14">
        <v>1</v>
      </c>
      <c r="M9" s="14">
        <v>1</v>
      </c>
      <c r="N9" s="2">
        <v>1</v>
      </c>
      <c r="O9" s="14"/>
      <c r="P9" s="10">
        <f t="shared" si="0"/>
        <v>7</v>
      </c>
      <c r="Q9" s="57">
        <f t="shared" si="4"/>
        <v>10</v>
      </c>
      <c r="R9" s="55"/>
      <c r="S9" s="58">
        <v>3</v>
      </c>
      <c r="T9" s="58">
        <v>8</v>
      </c>
      <c r="U9" s="56"/>
      <c r="V9" s="59">
        <v>15</v>
      </c>
      <c r="W9" s="11"/>
      <c r="X9" s="12">
        <v>14</v>
      </c>
      <c r="Y9" s="57">
        <f t="shared" si="1"/>
        <v>28</v>
      </c>
      <c r="Z9" s="13"/>
      <c r="AA9" s="69">
        <f t="shared" si="2"/>
        <v>64</v>
      </c>
      <c r="AB9" s="70" t="str">
        <f t="shared" si="3"/>
        <v>C</v>
      </c>
    </row>
    <row r="10" spans="1:29">
      <c r="A10" s="9"/>
      <c r="B10" s="9"/>
      <c r="C10" s="31"/>
      <c r="D10" s="45">
        <v>3</v>
      </c>
      <c r="E10" s="45" t="s">
        <v>46</v>
      </c>
      <c r="F10" s="46" t="s">
        <v>69</v>
      </c>
      <c r="G10" s="47" t="s">
        <v>70</v>
      </c>
      <c r="H10" s="2">
        <v>1</v>
      </c>
      <c r="I10" s="2">
        <v>1</v>
      </c>
      <c r="J10" s="2">
        <v>1</v>
      </c>
      <c r="K10" s="14">
        <v>1</v>
      </c>
      <c r="L10" s="14">
        <v>1</v>
      </c>
      <c r="M10" s="14">
        <v>1</v>
      </c>
      <c r="N10" s="2">
        <v>1</v>
      </c>
      <c r="O10" s="14"/>
      <c r="P10" s="10">
        <f t="shared" si="0"/>
        <v>7</v>
      </c>
      <c r="Q10" s="57">
        <f t="shared" si="4"/>
        <v>10</v>
      </c>
      <c r="R10" s="55"/>
      <c r="S10" s="58">
        <v>10</v>
      </c>
      <c r="T10" s="58">
        <v>9.5</v>
      </c>
      <c r="U10" s="56"/>
      <c r="V10" s="59">
        <v>16</v>
      </c>
      <c r="W10" s="11"/>
      <c r="X10" s="12">
        <v>24</v>
      </c>
      <c r="Y10" s="57">
        <f t="shared" si="1"/>
        <v>48</v>
      </c>
      <c r="Z10" s="13"/>
      <c r="AA10" s="69">
        <f t="shared" si="2"/>
        <v>93.5</v>
      </c>
      <c r="AB10" s="70" t="str">
        <f t="shared" si="3"/>
        <v>A</v>
      </c>
    </row>
    <row r="11" spans="1:29">
      <c r="A11" s="49"/>
      <c r="B11" s="49"/>
      <c r="C11" s="53"/>
      <c r="D11" s="45">
        <v>3</v>
      </c>
      <c r="E11" s="45" t="s">
        <v>46</v>
      </c>
      <c r="F11" s="46" t="s">
        <v>71</v>
      </c>
      <c r="G11" s="47" t="s">
        <v>72</v>
      </c>
      <c r="H11" s="2">
        <v>1</v>
      </c>
      <c r="I11" s="2">
        <v>1</v>
      </c>
      <c r="J11" s="2">
        <v>1</v>
      </c>
      <c r="K11" s="14">
        <v>1</v>
      </c>
      <c r="L11" s="14">
        <v>1</v>
      </c>
      <c r="M11" s="14">
        <v>1</v>
      </c>
      <c r="N11" s="2">
        <v>1</v>
      </c>
      <c r="O11" s="14"/>
      <c r="P11" s="10">
        <f t="shared" si="0"/>
        <v>7</v>
      </c>
      <c r="Q11" s="57">
        <f t="shared" si="4"/>
        <v>10</v>
      </c>
      <c r="R11" s="55"/>
      <c r="S11" s="58">
        <v>10</v>
      </c>
      <c r="T11" s="58">
        <v>9.5</v>
      </c>
      <c r="U11" s="56"/>
      <c r="V11" s="59">
        <v>16</v>
      </c>
      <c r="W11" s="11"/>
      <c r="X11" s="12">
        <v>24</v>
      </c>
      <c r="Y11" s="57">
        <f t="shared" si="1"/>
        <v>48</v>
      </c>
      <c r="Z11" s="13"/>
      <c r="AA11" s="69">
        <f t="shared" si="2"/>
        <v>93.5</v>
      </c>
      <c r="AB11" s="70" t="str">
        <f t="shared" si="3"/>
        <v>A</v>
      </c>
    </row>
    <row r="12" spans="1:29">
      <c r="A12" s="49"/>
      <c r="B12" s="49"/>
      <c r="C12" s="53"/>
      <c r="D12" s="45">
        <v>3</v>
      </c>
      <c r="E12" s="45" t="s">
        <v>46</v>
      </c>
      <c r="F12" s="46" t="s">
        <v>96</v>
      </c>
      <c r="G12" s="47" t="s">
        <v>97</v>
      </c>
      <c r="H12" s="2">
        <v>1</v>
      </c>
      <c r="I12" s="2">
        <v>1</v>
      </c>
      <c r="J12" s="2">
        <v>1</v>
      </c>
      <c r="K12" s="14">
        <v>1</v>
      </c>
      <c r="L12" s="14">
        <v>1</v>
      </c>
      <c r="M12" s="14">
        <v>1</v>
      </c>
      <c r="N12" s="2">
        <v>1</v>
      </c>
      <c r="O12" s="14"/>
      <c r="P12" s="10">
        <f t="shared" si="0"/>
        <v>7</v>
      </c>
      <c r="Q12" s="57">
        <f t="shared" si="4"/>
        <v>10</v>
      </c>
      <c r="R12" s="55"/>
      <c r="S12" s="58">
        <v>10</v>
      </c>
      <c r="T12" s="58">
        <v>9.5</v>
      </c>
      <c r="U12" s="56"/>
      <c r="V12" s="59">
        <v>16</v>
      </c>
      <c r="W12" s="11"/>
      <c r="X12" s="12">
        <v>24</v>
      </c>
      <c r="Y12" s="57">
        <f t="shared" si="1"/>
        <v>48</v>
      </c>
      <c r="Z12" s="13"/>
      <c r="AA12" s="69">
        <f t="shared" si="2"/>
        <v>93.5</v>
      </c>
      <c r="AB12" s="70" t="str">
        <f t="shared" si="3"/>
        <v>A</v>
      </c>
    </row>
    <row r="13" spans="1:29">
      <c r="A13" s="49"/>
      <c r="B13" s="49"/>
      <c r="C13" s="53"/>
      <c r="D13" s="66">
        <v>4</v>
      </c>
      <c r="E13" s="66" t="s">
        <v>46</v>
      </c>
      <c r="F13" s="67" t="s">
        <v>80</v>
      </c>
      <c r="G13" s="68" t="s">
        <v>81</v>
      </c>
      <c r="H13" s="2">
        <v>1</v>
      </c>
      <c r="I13" s="2">
        <v>1</v>
      </c>
      <c r="J13" s="2">
        <v>1</v>
      </c>
      <c r="K13" s="14">
        <v>1</v>
      </c>
      <c r="L13" s="14">
        <v>1</v>
      </c>
      <c r="M13" s="14">
        <v>1</v>
      </c>
      <c r="N13" s="2">
        <v>1</v>
      </c>
      <c r="O13" s="14"/>
      <c r="P13" s="10">
        <f t="shared" si="0"/>
        <v>7</v>
      </c>
      <c r="Q13" s="57">
        <f t="shared" si="4"/>
        <v>10</v>
      </c>
      <c r="R13" s="55"/>
      <c r="S13" s="58">
        <v>7</v>
      </c>
      <c r="T13" s="58">
        <v>10</v>
      </c>
      <c r="U13" s="56"/>
      <c r="V13" s="59">
        <v>15.5</v>
      </c>
      <c r="W13" s="11"/>
      <c r="X13" s="12">
        <v>21</v>
      </c>
      <c r="Y13" s="57">
        <f t="shared" si="1"/>
        <v>42</v>
      </c>
      <c r="Z13" s="13"/>
      <c r="AA13" s="69">
        <f t="shared" si="2"/>
        <v>84.5</v>
      </c>
      <c r="AB13" s="70" t="str">
        <f t="shared" si="3"/>
        <v>A</v>
      </c>
    </row>
    <row r="14" spans="1:29">
      <c r="A14" s="49"/>
      <c r="B14" s="49"/>
      <c r="C14" s="53"/>
      <c r="D14" s="66">
        <v>4</v>
      </c>
      <c r="E14" s="66" t="s">
        <v>46</v>
      </c>
      <c r="F14" s="67" t="s">
        <v>86</v>
      </c>
      <c r="G14" s="68" t="s">
        <v>87</v>
      </c>
      <c r="H14" s="2">
        <v>1</v>
      </c>
      <c r="I14" s="2">
        <v>1</v>
      </c>
      <c r="J14" s="2">
        <v>1</v>
      </c>
      <c r="K14" s="14">
        <v>1</v>
      </c>
      <c r="L14" s="14">
        <v>1</v>
      </c>
      <c r="M14" s="14">
        <v>1</v>
      </c>
      <c r="N14" s="2">
        <v>1</v>
      </c>
      <c r="O14" s="14"/>
      <c r="P14" s="10">
        <f t="shared" si="0"/>
        <v>7</v>
      </c>
      <c r="Q14" s="57">
        <f t="shared" si="4"/>
        <v>10</v>
      </c>
      <c r="R14" s="55"/>
      <c r="S14" s="58">
        <v>7</v>
      </c>
      <c r="T14" s="58">
        <v>10</v>
      </c>
      <c r="U14" s="56"/>
      <c r="V14" s="59">
        <v>15.5</v>
      </c>
      <c r="W14" s="11"/>
      <c r="X14" s="12">
        <v>18</v>
      </c>
      <c r="Y14" s="57">
        <f t="shared" si="1"/>
        <v>36</v>
      </c>
      <c r="Z14" s="13"/>
      <c r="AA14" s="69">
        <f t="shared" si="2"/>
        <v>78.5</v>
      </c>
      <c r="AB14" s="70" t="str">
        <f t="shared" si="3"/>
        <v>B+</v>
      </c>
    </row>
    <row r="15" spans="1:29">
      <c r="A15" s="49"/>
      <c r="B15" s="49"/>
      <c r="C15" s="53"/>
      <c r="D15" s="66">
        <v>4</v>
      </c>
      <c r="E15" s="66" t="s">
        <v>45</v>
      </c>
      <c r="F15" s="67" t="s">
        <v>101</v>
      </c>
      <c r="G15" s="68" t="s">
        <v>102</v>
      </c>
      <c r="H15" s="2">
        <v>1</v>
      </c>
      <c r="I15" s="2">
        <v>0</v>
      </c>
      <c r="J15" s="2">
        <v>0</v>
      </c>
      <c r="K15" s="14">
        <v>1</v>
      </c>
      <c r="L15" s="14">
        <v>1</v>
      </c>
      <c r="M15" s="14">
        <v>1</v>
      </c>
      <c r="N15" s="2">
        <v>1</v>
      </c>
      <c r="O15" s="14"/>
      <c r="P15" s="10">
        <f t="shared" si="0"/>
        <v>5</v>
      </c>
      <c r="Q15" s="57">
        <f t="shared" si="4"/>
        <v>7.1428571428571432</v>
      </c>
      <c r="R15" s="55"/>
      <c r="S15" s="58">
        <v>0</v>
      </c>
      <c r="T15" s="58">
        <v>10</v>
      </c>
      <c r="U15" s="56"/>
      <c r="V15" s="59">
        <v>15.5</v>
      </c>
      <c r="W15" s="11"/>
      <c r="X15" s="12">
        <v>15</v>
      </c>
      <c r="Y15" s="57">
        <f t="shared" si="1"/>
        <v>30</v>
      </c>
      <c r="Z15" s="13"/>
      <c r="AA15" s="69">
        <f t="shared" si="2"/>
        <v>62.642857142857139</v>
      </c>
      <c r="AB15" s="70" t="str">
        <f t="shared" si="3"/>
        <v>C</v>
      </c>
    </row>
    <row r="16" spans="1:29">
      <c r="A16" s="9"/>
      <c r="B16" s="9"/>
      <c r="C16" s="31"/>
      <c r="D16" s="66">
        <v>4</v>
      </c>
      <c r="E16" s="66" t="s">
        <v>46</v>
      </c>
      <c r="F16" s="67" t="s">
        <v>47</v>
      </c>
      <c r="G16" s="68" t="s">
        <v>48</v>
      </c>
      <c r="H16" s="2">
        <v>1</v>
      </c>
      <c r="I16" s="2">
        <v>0</v>
      </c>
      <c r="J16" s="2">
        <v>1</v>
      </c>
      <c r="K16" s="14">
        <v>1</v>
      </c>
      <c r="L16" s="14">
        <v>1</v>
      </c>
      <c r="M16" s="14">
        <v>0</v>
      </c>
      <c r="N16" s="2">
        <v>1</v>
      </c>
      <c r="O16" s="14"/>
      <c r="P16" s="10">
        <f t="shared" si="0"/>
        <v>5</v>
      </c>
      <c r="Q16" s="57">
        <f t="shared" si="4"/>
        <v>7.1428571428571432</v>
      </c>
      <c r="R16" s="55"/>
      <c r="S16" s="58">
        <v>7</v>
      </c>
      <c r="T16" s="58">
        <v>10</v>
      </c>
      <c r="U16" s="56"/>
      <c r="V16" s="59">
        <v>0</v>
      </c>
      <c r="W16" s="11"/>
      <c r="X16" s="12">
        <v>18</v>
      </c>
      <c r="Y16" s="57">
        <f t="shared" si="1"/>
        <v>36</v>
      </c>
      <c r="Z16" s="13"/>
      <c r="AA16" s="69">
        <f t="shared" si="2"/>
        <v>60.142857142857139</v>
      </c>
      <c r="AB16" s="70" t="str">
        <f t="shared" si="3"/>
        <v>C</v>
      </c>
    </row>
    <row r="17" spans="1:29">
      <c r="A17" s="49"/>
      <c r="B17" s="49"/>
      <c r="C17" s="53"/>
      <c r="D17" s="66">
        <v>4</v>
      </c>
      <c r="E17" s="66" t="s">
        <v>46</v>
      </c>
      <c r="F17" s="67" t="s">
        <v>114</v>
      </c>
      <c r="G17" s="68" t="s">
        <v>115</v>
      </c>
      <c r="H17" s="2">
        <v>0</v>
      </c>
      <c r="I17" s="2">
        <v>1</v>
      </c>
      <c r="J17" s="2">
        <v>1</v>
      </c>
      <c r="K17" s="14">
        <v>1</v>
      </c>
      <c r="L17" s="14">
        <v>0</v>
      </c>
      <c r="M17" s="14">
        <v>1</v>
      </c>
      <c r="N17" s="2">
        <v>1</v>
      </c>
      <c r="O17" s="14"/>
      <c r="P17" s="10">
        <f t="shared" si="0"/>
        <v>5</v>
      </c>
      <c r="Q17" s="57">
        <f t="shared" si="4"/>
        <v>7.1428571428571432</v>
      </c>
      <c r="R17" s="55"/>
      <c r="S17" s="58">
        <v>7</v>
      </c>
      <c r="T17" s="58">
        <v>10</v>
      </c>
      <c r="U17" s="56"/>
      <c r="V17" s="59">
        <v>15.5</v>
      </c>
      <c r="W17" s="11"/>
      <c r="X17" s="12">
        <v>21</v>
      </c>
      <c r="Y17" s="57">
        <f t="shared" si="1"/>
        <v>42</v>
      </c>
      <c r="Z17" s="13"/>
      <c r="AA17" s="69">
        <f t="shared" si="2"/>
        <v>81.642857142857139</v>
      </c>
      <c r="AB17" s="70" t="str">
        <f t="shared" si="3"/>
        <v>A</v>
      </c>
    </row>
    <row r="18" spans="1:29">
      <c r="A18" s="8"/>
      <c r="B18" s="8"/>
      <c r="C18" s="31"/>
      <c r="D18" s="66">
        <v>4</v>
      </c>
      <c r="E18" s="66" t="s">
        <v>46</v>
      </c>
      <c r="F18" s="67" t="s">
        <v>121</v>
      </c>
      <c r="G18" s="68" t="s">
        <v>122</v>
      </c>
      <c r="H18" s="2"/>
      <c r="I18" s="2"/>
      <c r="J18" s="2">
        <v>1</v>
      </c>
      <c r="K18" s="14">
        <v>1</v>
      </c>
      <c r="L18" s="14">
        <v>1</v>
      </c>
      <c r="M18" s="14">
        <v>1</v>
      </c>
      <c r="N18" s="2"/>
      <c r="O18" s="14"/>
      <c r="P18" s="10">
        <f t="shared" si="0"/>
        <v>4</v>
      </c>
      <c r="Q18" s="57">
        <f t="shared" si="4"/>
        <v>5.7142857142857135</v>
      </c>
      <c r="R18" s="55"/>
      <c r="S18" s="58">
        <v>7</v>
      </c>
      <c r="T18" s="58">
        <v>10</v>
      </c>
      <c r="U18" s="56"/>
      <c r="V18" s="59">
        <v>15.5</v>
      </c>
      <c r="W18" s="11"/>
      <c r="X18" s="12"/>
      <c r="Y18" s="57">
        <f t="shared" si="1"/>
        <v>0</v>
      </c>
      <c r="Z18" s="13"/>
      <c r="AA18" s="69">
        <f t="shared" si="2"/>
        <v>38.214285714285715</v>
      </c>
      <c r="AB18" s="70" t="str">
        <f t="shared" si="3"/>
        <v>FAIL</v>
      </c>
      <c r="AC18" s="15"/>
    </row>
    <row r="19" spans="1:29">
      <c r="A19" s="49"/>
      <c r="B19" s="49"/>
      <c r="C19" s="53"/>
      <c r="D19" s="45">
        <v>5</v>
      </c>
      <c r="E19" s="45" t="s">
        <v>46</v>
      </c>
      <c r="F19" s="46" t="s">
        <v>73</v>
      </c>
      <c r="G19" s="47" t="s">
        <v>74</v>
      </c>
      <c r="H19" s="2">
        <v>1</v>
      </c>
      <c r="I19" s="2">
        <v>1</v>
      </c>
      <c r="J19" s="2">
        <v>1</v>
      </c>
      <c r="K19" s="14">
        <v>1</v>
      </c>
      <c r="L19" s="14">
        <v>1</v>
      </c>
      <c r="M19" s="14">
        <v>1</v>
      </c>
      <c r="N19" s="2">
        <v>1</v>
      </c>
      <c r="O19" s="14"/>
      <c r="P19" s="10">
        <f t="shared" si="0"/>
        <v>7</v>
      </c>
      <c r="Q19" s="57">
        <f t="shared" si="4"/>
        <v>10</v>
      </c>
      <c r="R19" s="55"/>
      <c r="S19" s="58">
        <v>8</v>
      </c>
      <c r="T19" s="58">
        <v>8.5</v>
      </c>
      <c r="U19" s="56"/>
      <c r="V19" s="59">
        <v>18.5</v>
      </c>
      <c r="W19" s="11"/>
      <c r="X19" s="12">
        <v>24</v>
      </c>
      <c r="Y19" s="57">
        <f t="shared" si="1"/>
        <v>48</v>
      </c>
      <c r="Z19" s="13"/>
      <c r="AA19" s="69">
        <f t="shared" si="2"/>
        <v>93</v>
      </c>
      <c r="AB19" s="70" t="str">
        <f t="shared" si="3"/>
        <v>A</v>
      </c>
    </row>
    <row r="20" spans="1:29">
      <c r="A20" s="49"/>
      <c r="B20" s="49"/>
      <c r="C20" s="53"/>
      <c r="D20" s="45">
        <v>5</v>
      </c>
      <c r="E20" s="45" t="s">
        <v>46</v>
      </c>
      <c r="F20" s="46" t="s">
        <v>75</v>
      </c>
      <c r="G20" s="47" t="s">
        <v>76</v>
      </c>
      <c r="H20" s="2">
        <v>1</v>
      </c>
      <c r="I20" s="2">
        <v>1</v>
      </c>
      <c r="J20" s="2">
        <v>1</v>
      </c>
      <c r="K20" s="14">
        <v>1</v>
      </c>
      <c r="L20" s="14">
        <v>1</v>
      </c>
      <c r="M20" s="14">
        <v>1</v>
      </c>
      <c r="N20" s="2">
        <v>1</v>
      </c>
      <c r="O20" s="14"/>
      <c r="P20" s="10">
        <f t="shared" si="0"/>
        <v>7</v>
      </c>
      <c r="Q20" s="57">
        <f t="shared" si="4"/>
        <v>10</v>
      </c>
      <c r="R20" s="55"/>
      <c r="S20" s="58">
        <v>8</v>
      </c>
      <c r="T20" s="58">
        <v>8.5</v>
      </c>
      <c r="U20" s="56"/>
      <c r="V20" s="59">
        <v>18.5</v>
      </c>
      <c r="W20" s="11"/>
      <c r="X20" s="12">
        <v>24</v>
      </c>
      <c r="Y20" s="57">
        <f t="shared" si="1"/>
        <v>48</v>
      </c>
      <c r="Z20" s="13"/>
      <c r="AA20" s="69">
        <f t="shared" si="2"/>
        <v>93</v>
      </c>
      <c r="AB20" s="70" t="str">
        <f t="shared" si="3"/>
        <v>A</v>
      </c>
    </row>
    <row r="21" spans="1:29">
      <c r="A21" s="49"/>
      <c r="B21" s="49"/>
      <c r="C21" s="53"/>
      <c r="D21" s="45">
        <v>5</v>
      </c>
      <c r="E21" s="45" t="s">
        <v>77</v>
      </c>
      <c r="F21" s="46" t="s">
        <v>78</v>
      </c>
      <c r="G21" s="47" t="s">
        <v>79</v>
      </c>
      <c r="H21" s="2">
        <v>1</v>
      </c>
      <c r="I21" s="2">
        <v>0</v>
      </c>
      <c r="J21" s="2">
        <v>1</v>
      </c>
      <c r="K21" s="14">
        <v>1</v>
      </c>
      <c r="L21" s="14">
        <v>1</v>
      </c>
      <c r="M21" s="14">
        <v>1</v>
      </c>
      <c r="N21" s="2">
        <v>1</v>
      </c>
      <c r="O21" s="14"/>
      <c r="P21" s="10">
        <f t="shared" si="0"/>
        <v>6</v>
      </c>
      <c r="Q21" s="57">
        <f t="shared" si="4"/>
        <v>8.5714285714285712</v>
      </c>
      <c r="R21" s="55"/>
      <c r="S21" s="58">
        <v>8</v>
      </c>
      <c r="T21" s="58">
        <v>8.5</v>
      </c>
      <c r="U21" s="56"/>
      <c r="V21" s="59">
        <v>18.5</v>
      </c>
      <c r="W21" s="11"/>
      <c r="X21" s="12">
        <v>14</v>
      </c>
      <c r="Y21" s="57">
        <f t="shared" si="1"/>
        <v>28</v>
      </c>
      <c r="Z21" s="13"/>
      <c r="AA21" s="69">
        <f t="shared" si="2"/>
        <v>71.571428571428569</v>
      </c>
      <c r="AB21" s="70" t="str">
        <f t="shared" si="3"/>
        <v>B</v>
      </c>
    </row>
    <row r="22" spans="1:29">
      <c r="A22" s="49"/>
      <c r="B22" s="49"/>
      <c r="C22" s="53"/>
      <c r="D22" s="45">
        <v>5</v>
      </c>
      <c r="E22" s="45" t="s">
        <v>45</v>
      </c>
      <c r="F22" s="46" t="s">
        <v>90</v>
      </c>
      <c r="G22" s="47" t="s">
        <v>91</v>
      </c>
      <c r="H22" s="2">
        <v>1</v>
      </c>
      <c r="I22" s="2">
        <v>1</v>
      </c>
      <c r="J22" s="2">
        <v>1</v>
      </c>
      <c r="K22" s="14">
        <v>0</v>
      </c>
      <c r="L22" s="14">
        <v>1</v>
      </c>
      <c r="M22" s="14">
        <v>1</v>
      </c>
      <c r="N22" s="2">
        <v>1</v>
      </c>
      <c r="O22" s="14"/>
      <c r="P22" s="10">
        <f t="shared" si="0"/>
        <v>6</v>
      </c>
      <c r="Q22" s="57">
        <f t="shared" si="4"/>
        <v>8.5714285714285712</v>
      </c>
      <c r="R22" s="55"/>
      <c r="S22" s="58">
        <v>8</v>
      </c>
      <c r="T22" s="58">
        <v>8.5</v>
      </c>
      <c r="U22" s="56"/>
      <c r="V22" s="59">
        <v>18.5</v>
      </c>
      <c r="W22" s="11"/>
      <c r="X22" s="12">
        <v>14</v>
      </c>
      <c r="Y22" s="57">
        <f t="shared" si="1"/>
        <v>28</v>
      </c>
      <c r="Z22" s="13"/>
      <c r="AA22" s="69">
        <f t="shared" si="2"/>
        <v>71.571428571428569</v>
      </c>
      <c r="AB22" s="70" t="str">
        <f t="shared" si="3"/>
        <v>B</v>
      </c>
    </row>
    <row r="23" spans="1:29">
      <c r="A23" s="8"/>
      <c r="B23" s="8"/>
      <c r="C23" s="31"/>
      <c r="D23" s="45">
        <v>5</v>
      </c>
      <c r="E23" s="45" t="s">
        <v>46</v>
      </c>
      <c r="F23" s="46" t="s">
        <v>110</v>
      </c>
      <c r="G23" s="47" t="s">
        <v>111</v>
      </c>
      <c r="H23" s="2">
        <v>0</v>
      </c>
      <c r="I23" s="2">
        <v>1</v>
      </c>
      <c r="J23" s="2">
        <v>1</v>
      </c>
      <c r="K23" s="14">
        <v>1</v>
      </c>
      <c r="L23" s="14">
        <v>1</v>
      </c>
      <c r="M23" s="14">
        <v>1</v>
      </c>
      <c r="N23" s="2">
        <v>1</v>
      </c>
      <c r="O23" s="14"/>
      <c r="P23" s="10">
        <f t="shared" si="0"/>
        <v>6</v>
      </c>
      <c r="Q23" s="57">
        <f t="shared" si="4"/>
        <v>8.5714285714285712</v>
      </c>
      <c r="R23" s="55"/>
      <c r="S23" s="58">
        <v>8</v>
      </c>
      <c r="T23" s="58">
        <v>8.5</v>
      </c>
      <c r="U23" s="56"/>
      <c r="V23" s="59">
        <v>18.5</v>
      </c>
      <c r="W23" s="11"/>
      <c r="X23" s="12">
        <v>20</v>
      </c>
      <c r="Y23" s="57">
        <f t="shared" si="1"/>
        <v>40</v>
      </c>
      <c r="Z23" s="13"/>
      <c r="AA23" s="69">
        <f t="shared" si="2"/>
        <v>83.571428571428569</v>
      </c>
      <c r="AB23" s="70" t="str">
        <f t="shared" si="3"/>
        <v>A</v>
      </c>
    </row>
    <row r="24" spans="1:29">
      <c r="A24" s="49"/>
      <c r="B24" s="49"/>
      <c r="C24" s="53"/>
      <c r="D24" s="66">
        <v>6</v>
      </c>
      <c r="E24" s="66" t="s">
        <v>45</v>
      </c>
      <c r="F24" s="67" t="s">
        <v>98</v>
      </c>
      <c r="G24" s="68" t="s">
        <v>99</v>
      </c>
      <c r="H24" s="2">
        <v>1</v>
      </c>
      <c r="I24" s="2">
        <v>1</v>
      </c>
      <c r="J24" s="2">
        <v>1</v>
      </c>
      <c r="K24" s="14">
        <v>1</v>
      </c>
      <c r="L24" s="14">
        <v>1</v>
      </c>
      <c r="M24" s="14">
        <v>1</v>
      </c>
      <c r="N24" s="2">
        <v>1</v>
      </c>
      <c r="O24" s="14"/>
      <c r="P24" s="10">
        <f t="shared" si="0"/>
        <v>7</v>
      </c>
      <c r="Q24" s="57">
        <f t="shared" si="4"/>
        <v>10</v>
      </c>
      <c r="R24" s="55"/>
      <c r="S24" s="58">
        <v>6</v>
      </c>
      <c r="T24" s="58">
        <v>7</v>
      </c>
      <c r="U24" s="56"/>
      <c r="V24" s="59">
        <v>16.5</v>
      </c>
      <c r="W24" s="11"/>
      <c r="X24" s="12">
        <v>23</v>
      </c>
      <c r="Y24" s="57">
        <f t="shared" si="1"/>
        <v>46</v>
      </c>
      <c r="Z24" s="13"/>
      <c r="AA24" s="69">
        <f t="shared" si="2"/>
        <v>85.5</v>
      </c>
      <c r="AB24" s="70" t="str">
        <f t="shared" si="3"/>
        <v>A</v>
      </c>
    </row>
    <row r="25" spans="1:29">
      <c r="A25" s="49"/>
      <c r="B25" s="49"/>
      <c r="C25" s="53"/>
      <c r="D25" s="66">
        <v>6</v>
      </c>
      <c r="E25" s="66" t="s">
        <v>45</v>
      </c>
      <c r="F25" s="67" t="s">
        <v>100</v>
      </c>
      <c r="G25" s="68" t="s">
        <v>99</v>
      </c>
      <c r="H25" s="2">
        <v>1</v>
      </c>
      <c r="I25" s="2">
        <v>1</v>
      </c>
      <c r="J25" s="2">
        <v>1</v>
      </c>
      <c r="K25" s="14">
        <v>0</v>
      </c>
      <c r="L25" s="14">
        <v>1</v>
      </c>
      <c r="M25" s="14">
        <v>1</v>
      </c>
      <c r="N25" s="2">
        <v>1</v>
      </c>
      <c r="O25" s="14"/>
      <c r="P25" s="10">
        <f t="shared" si="0"/>
        <v>6</v>
      </c>
      <c r="Q25" s="57">
        <f t="shared" si="4"/>
        <v>8.5714285714285712</v>
      </c>
      <c r="R25" s="55"/>
      <c r="S25" s="58">
        <v>6</v>
      </c>
      <c r="T25" s="58">
        <v>7</v>
      </c>
      <c r="U25" s="56"/>
      <c r="V25" s="59">
        <v>16.5</v>
      </c>
      <c r="W25" s="11"/>
      <c r="X25" s="12">
        <v>18</v>
      </c>
      <c r="Y25" s="57">
        <f t="shared" si="1"/>
        <v>36</v>
      </c>
      <c r="Z25" s="13"/>
      <c r="AA25" s="69">
        <f t="shared" si="2"/>
        <v>74.071428571428569</v>
      </c>
      <c r="AB25" s="70" t="str">
        <f t="shared" si="3"/>
        <v>B</v>
      </c>
    </row>
    <row r="26" spans="1:29">
      <c r="A26" s="49"/>
      <c r="B26" s="49"/>
      <c r="C26" s="53"/>
      <c r="D26" s="66">
        <v>6</v>
      </c>
      <c r="E26" s="66" t="s">
        <v>45</v>
      </c>
      <c r="F26" s="67" t="s">
        <v>103</v>
      </c>
      <c r="G26" s="68" t="s">
        <v>104</v>
      </c>
      <c r="H26" s="2">
        <v>1</v>
      </c>
      <c r="I26" s="2">
        <v>1</v>
      </c>
      <c r="J26" s="2">
        <v>1</v>
      </c>
      <c r="K26" s="14">
        <v>1</v>
      </c>
      <c r="L26" s="14">
        <v>1</v>
      </c>
      <c r="M26" s="14">
        <v>1</v>
      </c>
      <c r="N26" s="2">
        <v>1</v>
      </c>
      <c r="O26" s="14"/>
      <c r="P26" s="10">
        <f t="shared" si="0"/>
        <v>7</v>
      </c>
      <c r="Q26" s="57">
        <f t="shared" si="4"/>
        <v>10</v>
      </c>
      <c r="R26" s="55"/>
      <c r="S26" s="58">
        <v>6</v>
      </c>
      <c r="T26" s="58">
        <v>7</v>
      </c>
      <c r="U26" s="56"/>
      <c r="V26" s="59">
        <v>16.5</v>
      </c>
      <c r="W26" s="11"/>
      <c r="X26" s="12">
        <v>24</v>
      </c>
      <c r="Y26" s="57">
        <f t="shared" si="1"/>
        <v>48</v>
      </c>
      <c r="Z26" s="13"/>
      <c r="AA26" s="69">
        <f t="shared" si="2"/>
        <v>87.5</v>
      </c>
      <c r="AB26" s="70" t="str">
        <f t="shared" si="3"/>
        <v>A</v>
      </c>
    </row>
    <row r="27" spans="1:29">
      <c r="A27" s="8"/>
      <c r="B27" s="8"/>
      <c r="C27" s="31"/>
      <c r="D27" s="66">
        <v>6</v>
      </c>
      <c r="E27" s="66" t="s">
        <v>45</v>
      </c>
      <c r="F27" s="67" t="s">
        <v>94</v>
      </c>
      <c r="G27" s="68" t="s">
        <v>95</v>
      </c>
      <c r="H27" s="2">
        <v>1</v>
      </c>
      <c r="I27" s="2">
        <v>1</v>
      </c>
      <c r="J27" s="2">
        <v>0</v>
      </c>
      <c r="K27" s="14">
        <v>1</v>
      </c>
      <c r="L27" s="14">
        <v>1</v>
      </c>
      <c r="M27" s="14">
        <v>1</v>
      </c>
      <c r="N27" s="2">
        <v>1</v>
      </c>
      <c r="O27" s="14"/>
      <c r="P27" s="10">
        <f t="shared" si="0"/>
        <v>6</v>
      </c>
      <c r="Q27" s="57">
        <f t="shared" si="4"/>
        <v>8.5714285714285712</v>
      </c>
      <c r="R27" s="55"/>
      <c r="S27" s="58">
        <v>6</v>
      </c>
      <c r="T27" s="58">
        <v>7</v>
      </c>
      <c r="U27" s="56"/>
      <c r="V27" s="59">
        <v>16.5</v>
      </c>
      <c r="W27" s="11"/>
      <c r="X27" s="12">
        <v>17</v>
      </c>
      <c r="Y27" s="57">
        <f t="shared" si="1"/>
        <v>34</v>
      </c>
      <c r="Z27" s="13"/>
      <c r="AA27" s="69">
        <f t="shared" si="2"/>
        <v>72.071428571428569</v>
      </c>
      <c r="AB27" s="70" t="str">
        <f t="shared" si="3"/>
        <v>B</v>
      </c>
    </row>
    <row r="28" spans="1:29">
      <c r="A28" s="8"/>
      <c r="B28" s="8"/>
      <c r="C28" s="31"/>
      <c r="D28" s="45">
        <v>7</v>
      </c>
      <c r="E28" s="45" t="s">
        <v>46</v>
      </c>
      <c r="F28" s="46" t="s">
        <v>53</v>
      </c>
      <c r="G28" s="47" t="s">
        <v>54</v>
      </c>
      <c r="H28" s="2">
        <v>1</v>
      </c>
      <c r="I28" s="2">
        <v>1</v>
      </c>
      <c r="J28" s="2">
        <v>1</v>
      </c>
      <c r="K28" s="14">
        <v>1</v>
      </c>
      <c r="L28" s="14">
        <v>1</v>
      </c>
      <c r="M28" s="14">
        <v>1</v>
      </c>
      <c r="N28" s="2">
        <v>1</v>
      </c>
      <c r="O28" s="14"/>
      <c r="P28" s="10">
        <f t="shared" si="0"/>
        <v>7</v>
      </c>
      <c r="Q28" s="57">
        <f t="shared" si="4"/>
        <v>10</v>
      </c>
      <c r="R28" s="55"/>
      <c r="S28" s="58">
        <v>8.5</v>
      </c>
      <c r="T28" s="58">
        <v>7.5</v>
      </c>
      <c r="U28" s="56"/>
      <c r="V28" s="59">
        <v>16.5</v>
      </c>
      <c r="W28" s="11"/>
      <c r="X28" s="12">
        <v>23</v>
      </c>
      <c r="Y28" s="57">
        <f t="shared" si="1"/>
        <v>46</v>
      </c>
      <c r="Z28" s="13"/>
      <c r="AA28" s="69">
        <f t="shared" si="2"/>
        <v>88.5</v>
      </c>
      <c r="AB28" s="70" t="str">
        <f t="shared" si="3"/>
        <v>A</v>
      </c>
    </row>
    <row r="29" spans="1:29">
      <c r="A29" s="50"/>
      <c r="B29" s="50"/>
      <c r="C29" s="52"/>
      <c r="D29" s="45">
        <v>7</v>
      </c>
      <c r="E29" s="45" t="s">
        <v>46</v>
      </c>
      <c r="F29" s="46" t="s">
        <v>57</v>
      </c>
      <c r="G29" s="47" t="s">
        <v>58</v>
      </c>
      <c r="H29" s="2">
        <v>1</v>
      </c>
      <c r="I29" s="2">
        <v>1</v>
      </c>
      <c r="J29" s="2">
        <v>1</v>
      </c>
      <c r="K29" s="14">
        <v>1</v>
      </c>
      <c r="L29" s="14">
        <v>1</v>
      </c>
      <c r="M29" s="14">
        <v>1</v>
      </c>
      <c r="N29" s="2">
        <v>1</v>
      </c>
      <c r="O29" s="14"/>
      <c r="P29" s="10">
        <f t="shared" si="0"/>
        <v>7</v>
      </c>
      <c r="Q29" s="57">
        <f t="shared" si="4"/>
        <v>10</v>
      </c>
      <c r="R29" s="55"/>
      <c r="S29" s="58">
        <v>8.5</v>
      </c>
      <c r="T29" s="58">
        <v>7.5</v>
      </c>
      <c r="U29" s="56"/>
      <c r="V29" s="59">
        <v>16.5</v>
      </c>
      <c r="W29" s="11"/>
      <c r="X29" s="12">
        <v>23</v>
      </c>
      <c r="Y29" s="57">
        <f t="shared" si="1"/>
        <v>46</v>
      </c>
      <c r="Z29" s="13"/>
      <c r="AA29" s="69">
        <f t="shared" si="2"/>
        <v>88.5</v>
      </c>
      <c r="AB29" s="70" t="str">
        <f t="shared" si="3"/>
        <v>A</v>
      </c>
    </row>
    <row r="30" spans="1:29">
      <c r="A30" s="42"/>
      <c r="B30" s="42"/>
      <c r="C30" s="43"/>
      <c r="D30" s="45">
        <v>7</v>
      </c>
      <c r="E30" s="45" t="s">
        <v>46</v>
      </c>
      <c r="F30" s="46" t="s">
        <v>59</v>
      </c>
      <c r="G30" s="47" t="s">
        <v>60</v>
      </c>
      <c r="H30" s="2">
        <v>1</v>
      </c>
      <c r="I30" s="2">
        <v>1</v>
      </c>
      <c r="J30" s="2">
        <v>1</v>
      </c>
      <c r="K30" s="14">
        <v>1</v>
      </c>
      <c r="L30" s="14">
        <v>1</v>
      </c>
      <c r="M30" s="14">
        <v>1</v>
      </c>
      <c r="N30" s="2">
        <v>1</v>
      </c>
      <c r="O30" s="14"/>
      <c r="P30" s="10">
        <f t="shared" si="0"/>
        <v>7</v>
      </c>
      <c r="Q30" s="57">
        <f t="shared" si="4"/>
        <v>10</v>
      </c>
      <c r="R30" s="55"/>
      <c r="S30" s="58">
        <v>8.5</v>
      </c>
      <c r="T30" s="58">
        <v>7.5</v>
      </c>
      <c r="U30" s="56"/>
      <c r="V30" s="59">
        <v>16.5</v>
      </c>
      <c r="W30" s="11"/>
      <c r="X30" s="12">
        <v>24</v>
      </c>
      <c r="Y30" s="57">
        <f t="shared" si="1"/>
        <v>48</v>
      </c>
      <c r="Z30" s="13"/>
      <c r="AA30" s="69">
        <f t="shared" si="2"/>
        <v>90.5</v>
      </c>
      <c r="AB30" s="70" t="str">
        <f t="shared" si="3"/>
        <v>A</v>
      </c>
    </row>
    <row r="31" spans="1:29">
      <c r="A31" s="42"/>
      <c r="B31" s="42"/>
      <c r="C31" s="43"/>
      <c r="D31" s="45">
        <v>7</v>
      </c>
      <c r="E31" s="45" t="s">
        <v>46</v>
      </c>
      <c r="F31" s="46" t="s">
        <v>61</v>
      </c>
      <c r="G31" s="47" t="s">
        <v>62</v>
      </c>
      <c r="H31" s="2">
        <v>1</v>
      </c>
      <c r="I31" s="2">
        <v>1</v>
      </c>
      <c r="J31" s="2">
        <v>1</v>
      </c>
      <c r="K31" s="14">
        <v>1</v>
      </c>
      <c r="L31" s="14">
        <v>1</v>
      </c>
      <c r="M31" s="14">
        <v>1</v>
      </c>
      <c r="N31" s="2">
        <v>1</v>
      </c>
      <c r="O31" s="14"/>
      <c r="P31" s="10">
        <f t="shared" si="0"/>
        <v>7</v>
      </c>
      <c r="Q31" s="57">
        <f t="shared" si="4"/>
        <v>10</v>
      </c>
      <c r="R31" s="55"/>
      <c r="S31" s="58">
        <v>8.5</v>
      </c>
      <c r="T31" s="58">
        <v>7.5</v>
      </c>
      <c r="U31" s="56"/>
      <c r="V31" s="59">
        <v>16.5</v>
      </c>
      <c r="W31" s="11"/>
      <c r="X31" s="12">
        <v>17</v>
      </c>
      <c r="Y31" s="57">
        <f t="shared" si="1"/>
        <v>34</v>
      </c>
      <c r="Z31" s="13"/>
      <c r="AA31" s="69">
        <f t="shared" si="2"/>
        <v>76.5</v>
      </c>
      <c r="AB31" s="70" t="str">
        <f t="shared" si="3"/>
        <v>B+</v>
      </c>
    </row>
    <row r="32" spans="1:29" hidden="1"/>
    <row r="33" spans="1:28">
      <c r="A33" s="48"/>
      <c r="B33" s="48"/>
      <c r="C33" s="52"/>
      <c r="D33" s="45">
        <v>9</v>
      </c>
      <c r="E33" s="45" t="s">
        <v>45</v>
      </c>
      <c r="F33" s="47" t="s">
        <v>92</v>
      </c>
      <c r="G33" s="47" t="s">
        <v>93</v>
      </c>
      <c r="H33" s="2">
        <v>1</v>
      </c>
      <c r="I33" s="2">
        <v>1</v>
      </c>
      <c r="J33" s="2">
        <v>1</v>
      </c>
      <c r="K33" s="14"/>
      <c r="L33" s="14">
        <v>1</v>
      </c>
      <c r="M33" s="14">
        <v>1</v>
      </c>
      <c r="N33" s="2">
        <v>1</v>
      </c>
      <c r="O33" s="14"/>
      <c r="P33" s="10">
        <f t="shared" si="0"/>
        <v>6</v>
      </c>
      <c r="Q33" s="57">
        <f t="shared" si="4"/>
        <v>8.5714285714285712</v>
      </c>
      <c r="R33" s="55"/>
      <c r="S33" s="58">
        <v>7.5</v>
      </c>
      <c r="T33" s="58">
        <v>8</v>
      </c>
      <c r="U33" s="56"/>
      <c r="V33" s="59">
        <v>16</v>
      </c>
      <c r="W33" s="11"/>
      <c r="X33" s="12">
        <v>16</v>
      </c>
      <c r="Y33" s="57">
        <f t="shared" si="1"/>
        <v>32</v>
      </c>
      <c r="Z33" s="13"/>
      <c r="AA33" s="69">
        <f t="shared" si="2"/>
        <v>72.071428571428569</v>
      </c>
      <c r="AB33" s="70" t="str">
        <f t="shared" si="3"/>
        <v>B</v>
      </c>
    </row>
    <row r="34" spans="1:28">
      <c r="A34" s="51"/>
      <c r="B34" s="51"/>
      <c r="C34" s="54"/>
      <c r="D34" s="45">
        <v>9</v>
      </c>
      <c r="E34" s="45" t="s">
        <v>46</v>
      </c>
      <c r="F34" s="47" t="s">
        <v>105</v>
      </c>
      <c r="G34" s="47" t="s">
        <v>93</v>
      </c>
      <c r="H34" s="2">
        <v>1</v>
      </c>
      <c r="I34" s="2">
        <v>0</v>
      </c>
      <c r="J34" s="2">
        <v>1</v>
      </c>
      <c r="K34" s="14">
        <v>1</v>
      </c>
      <c r="L34" s="14">
        <v>1</v>
      </c>
      <c r="M34" s="14">
        <v>1</v>
      </c>
      <c r="N34" s="2">
        <v>1</v>
      </c>
      <c r="O34" s="14"/>
      <c r="P34" s="10">
        <f t="shared" si="0"/>
        <v>6</v>
      </c>
      <c r="Q34" s="57">
        <f t="shared" si="4"/>
        <v>8.5714285714285712</v>
      </c>
      <c r="R34" s="55"/>
      <c r="S34" s="58">
        <v>7.5</v>
      </c>
      <c r="T34" s="58">
        <v>8</v>
      </c>
      <c r="U34" s="56"/>
      <c r="V34" s="59">
        <v>16</v>
      </c>
      <c r="W34" s="11"/>
      <c r="X34" s="12">
        <v>17</v>
      </c>
      <c r="Y34" s="57">
        <f t="shared" si="1"/>
        <v>34</v>
      </c>
      <c r="Z34" s="13"/>
      <c r="AA34" s="69">
        <f t="shared" si="2"/>
        <v>74.071428571428569</v>
      </c>
      <c r="AB34" s="70" t="str">
        <f t="shared" si="3"/>
        <v>B</v>
      </c>
    </row>
    <row r="35" spans="1:28">
      <c r="A35" s="48"/>
      <c r="B35" s="48"/>
      <c r="C35" s="52"/>
      <c r="D35" s="45">
        <v>9</v>
      </c>
      <c r="E35" s="45" t="s">
        <v>45</v>
      </c>
      <c r="F35" s="46" t="s">
        <v>112</v>
      </c>
      <c r="G35" s="47" t="s">
        <v>113</v>
      </c>
      <c r="H35" s="2">
        <v>0</v>
      </c>
      <c r="I35" s="2">
        <v>1</v>
      </c>
      <c r="J35" s="2">
        <v>1</v>
      </c>
      <c r="K35" s="14">
        <v>1</v>
      </c>
      <c r="L35" s="14">
        <v>1</v>
      </c>
      <c r="M35" s="14">
        <v>1</v>
      </c>
      <c r="N35" s="2">
        <v>1</v>
      </c>
      <c r="O35" s="14"/>
      <c r="P35" s="10">
        <f t="shared" si="0"/>
        <v>6</v>
      </c>
      <c r="Q35" s="57">
        <f t="shared" si="4"/>
        <v>8.5714285714285712</v>
      </c>
      <c r="R35" s="55"/>
      <c r="S35" s="58">
        <v>7.5</v>
      </c>
      <c r="T35" s="58">
        <v>8</v>
      </c>
      <c r="U35" s="56"/>
      <c r="V35" s="59">
        <v>16</v>
      </c>
      <c r="W35" s="11"/>
      <c r="X35" s="12">
        <v>24</v>
      </c>
      <c r="Y35" s="57">
        <f t="shared" si="1"/>
        <v>48</v>
      </c>
      <c r="Z35" s="13"/>
      <c r="AA35" s="69">
        <f t="shared" si="2"/>
        <v>88.071428571428569</v>
      </c>
      <c r="AB35" s="70" t="str">
        <f t="shared" si="3"/>
        <v>A</v>
      </c>
    </row>
    <row r="36" spans="1:28">
      <c r="D36" s="45">
        <v>9</v>
      </c>
      <c r="E36" s="45" t="s">
        <v>45</v>
      </c>
      <c r="F36" s="46" t="s">
        <v>116</v>
      </c>
      <c r="G36" s="47" t="s">
        <v>117</v>
      </c>
      <c r="H36" s="2">
        <v>0</v>
      </c>
      <c r="I36" s="2">
        <v>1</v>
      </c>
      <c r="J36" s="2">
        <v>1</v>
      </c>
      <c r="K36" s="14">
        <v>1</v>
      </c>
      <c r="L36" s="14">
        <v>1</v>
      </c>
      <c r="M36" s="14">
        <v>1</v>
      </c>
      <c r="N36" s="2">
        <v>1</v>
      </c>
      <c r="O36" s="14"/>
      <c r="P36" s="10">
        <f t="shared" si="0"/>
        <v>6</v>
      </c>
      <c r="Q36" s="57">
        <f t="shared" si="4"/>
        <v>8.5714285714285712</v>
      </c>
      <c r="R36" s="55"/>
      <c r="S36" s="58">
        <v>7.5</v>
      </c>
      <c r="T36" s="58">
        <v>8</v>
      </c>
      <c r="U36" s="56"/>
      <c r="V36" s="59">
        <v>16</v>
      </c>
      <c r="W36" s="11"/>
      <c r="X36" s="12">
        <v>23</v>
      </c>
      <c r="Y36" s="57">
        <f t="shared" si="1"/>
        <v>46</v>
      </c>
      <c r="Z36" s="13"/>
      <c r="AA36" s="69">
        <f t="shared" si="2"/>
        <v>86.071428571428569</v>
      </c>
      <c r="AB36" s="70" t="str">
        <f t="shared" si="3"/>
        <v>A</v>
      </c>
    </row>
    <row r="37" spans="1:28">
      <c r="D37" s="45">
        <v>9</v>
      </c>
      <c r="E37" s="45" t="s">
        <v>46</v>
      </c>
      <c r="F37" s="46" t="s">
        <v>118</v>
      </c>
      <c r="G37" s="47" t="s">
        <v>119</v>
      </c>
      <c r="H37" s="2">
        <v>0</v>
      </c>
      <c r="I37" s="2">
        <v>1</v>
      </c>
      <c r="J37" s="2">
        <v>1</v>
      </c>
      <c r="K37" s="14"/>
      <c r="L37" s="14">
        <v>0</v>
      </c>
      <c r="M37" s="14">
        <v>1</v>
      </c>
      <c r="N37" s="2">
        <v>1</v>
      </c>
      <c r="O37" s="14"/>
      <c r="P37" s="10">
        <f t="shared" si="0"/>
        <v>4</v>
      </c>
      <c r="Q37" s="57">
        <f t="shared" si="4"/>
        <v>5.7142857142857135</v>
      </c>
      <c r="R37" s="55"/>
      <c r="S37" s="58">
        <v>7.5</v>
      </c>
      <c r="T37" s="58">
        <v>8</v>
      </c>
      <c r="U37" s="56"/>
      <c r="V37" s="59">
        <v>16</v>
      </c>
      <c r="W37" s="11"/>
      <c r="X37" s="12">
        <v>10</v>
      </c>
      <c r="Y37" s="57">
        <f t="shared" si="1"/>
        <v>20</v>
      </c>
      <c r="Z37" s="13"/>
      <c r="AA37" s="69">
        <f t="shared" si="2"/>
        <v>57.214285714285715</v>
      </c>
      <c r="AB37" s="70" t="str">
        <f t="shared" si="3"/>
        <v>D+</v>
      </c>
    </row>
    <row r="38" spans="1:28">
      <c r="D38" s="45">
        <v>9</v>
      </c>
      <c r="E38" s="45" t="s">
        <v>46</v>
      </c>
      <c r="F38" s="46" t="s">
        <v>120</v>
      </c>
      <c r="G38" s="47" t="s">
        <v>119</v>
      </c>
      <c r="H38" s="2">
        <v>0</v>
      </c>
      <c r="I38" s="2">
        <v>1</v>
      </c>
      <c r="J38" s="2">
        <v>1</v>
      </c>
      <c r="K38" s="14"/>
      <c r="L38" s="14">
        <v>1</v>
      </c>
      <c r="M38" s="14">
        <v>1</v>
      </c>
      <c r="N38" s="2">
        <v>1</v>
      </c>
      <c r="O38" s="14"/>
      <c r="P38" s="10">
        <f t="shared" si="0"/>
        <v>5</v>
      </c>
      <c r="Q38" s="57">
        <f t="shared" si="4"/>
        <v>7.1428571428571432</v>
      </c>
      <c r="R38" s="55"/>
      <c r="S38" s="58">
        <v>7.5</v>
      </c>
      <c r="T38" s="58">
        <v>8</v>
      </c>
      <c r="U38" s="56"/>
      <c r="V38" s="59">
        <v>16</v>
      </c>
      <c r="W38" s="11"/>
      <c r="X38" s="12">
        <v>16</v>
      </c>
      <c r="Y38" s="57">
        <f t="shared" si="1"/>
        <v>32</v>
      </c>
      <c r="Z38" s="13"/>
      <c r="AA38" s="69">
        <f t="shared" si="2"/>
        <v>70.642857142857139</v>
      </c>
      <c r="AB38" s="70" t="str">
        <f t="shared" si="3"/>
        <v>B</v>
      </c>
    </row>
    <row r="39" spans="1:28">
      <c r="A39" s="48"/>
      <c r="B39" s="48"/>
      <c r="C39" s="52"/>
      <c r="D39" s="45">
        <v>10</v>
      </c>
      <c r="E39" s="45" t="s">
        <v>45</v>
      </c>
      <c r="F39" s="46" t="s">
        <v>49</v>
      </c>
      <c r="G39" s="47" t="s">
        <v>50</v>
      </c>
      <c r="H39" s="2">
        <v>1</v>
      </c>
      <c r="I39" s="2">
        <v>0</v>
      </c>
      <c r="J39" s="2">
        <v>1</v>
      </c>
      <c r="K39" s="2">
        <v>1</v>
      </c>
      <c r="L39" s="14">
        <v>1</v>
      </c>
      <c r="M39" s="14">
        <v>1</v>
      </c>
      <c r="N39" s="2">
        <v>1</v>
      </c>
      <c r="O39" s="14"/>
      <c r="P39" s="10">
        <f t="shared" si="0"/>
        <v>6</v>
      </c>
      <c r="Q39" s="57">
        <f t="shared" si="4"/>
        <v>8.5714285714285712</v>
      </c>
      <c r="R39" s="55"/>
      <c r="S39" s="58">
        <v>0</v>
      </c>
      <c r="T39" s="58">
        <v>0</v>
      </c>
      <c r="U39" s="56"/>
      <c r="V39" s="59">
        <v>6</v>
      </c>
      <c r="W39" s="11"/>
      <c r="X39" s="12">
        <v>21</v>
      </c>
      <c r="Y39" s="57">
        <f t="shared" si="1"/>
        <v>42</v>
      </c>
      <c r="Z39" s="13"/>
      <c r="AA39" s="69">
        <f t="shared" si="2"/>
        <v>56.571428571428569</v>
      </c>
      <c r="AB39" s="70" t="str">
        <f t="shared" si="3"/>
        <v>D+</v>
      </c>
    </row>
    <row r="40" spans="1:28">
      <c r="A40" s="50"/>
      <c r="B40" s="50"/>
      <c r="C40" s="52"/>
      <c r="D40" s="45"/>
      <c r="E40" s="45" t="s">
        <v>46</v>
      </c>
      <c r="F40" s="46" t="s">
        <v>51</v>
      </c>
      <c r="G40" s="47" t="s">
        <v>52</v>
      </c>
      <c r="H40" s="2">
        <v>1</v>
      </c>
      <c r="I40" s="2">
        <v>0</v>
      </c>
      <c r="J40" s="2">
        <v>0</v>
      </c>
      <c r="K40" s="14"/>
      <c r="L40" s="14">
        <v>0</v>
      </c>
      <c r="M40" s="14"/>
      <c r="N40" s="2"/>
      <c r="O40" s="14"/>
      <c r="P40" s="10">
        <f t="shared" si="0"/>
        <v>1</v>
      </c>
      <c r="Q40" s="57">
        <f t="shared" si="4"/>
        <v>1.4285714285714284</v>
      </c>
      <c r="R40" s="55"/>
      <c r="S40" s="58"/>
      <c r="T40" s="58"/>
      <c r="U40" s="56"/>
      <c r="V40" s="59"/>
      <c r="W40" s="11"/>
      <c r="X40" s="12"/>
      <c r="Y40" s="57">
        <f t="shared" si="1"/>
        <v>0</v>
      </c>
      <c r="Z40" s="13"/>
      <c r="AA40" s="69">
        <f t="shared" si="2"/>
        <v>1.4285714285714284</v>
      </c>
      <c r="AB40" s="70" t="s">
        <v>124</v>
      </c>
    </row>
    <row r="41" spans="1:28">
      <c r="D41" s="45"/>
      <c r="E41" s="45" t="s">
        <v>46</v>
      </c>
      <c r="F41" s="46" t="s">
        <v>82</v>
      </c>
      <c r="G41" s="47" t="s">
        <v>83</v>
      </c>
      <c r="H41" s="2">
        <v>1</v>
      </c>
      <c r="I41" s="2">
        <v>0</v>
      </c>
      <c r="J41" s="2">
        <v>0</v>
      </c>
      <c r="K41" s="14"/>
      <c r="L41" s="14">
        <v>0</v>
      </c>
      <c r="M41" s="14"/>
      <c r="N41" s="2"/>
      <c r="O41" s="14"/>
      <c r="P41" s="10">
        <f t="shared" si="0"/>
        <v>1</v>
      </c>
      <c r="Q41" s="57">
        <f t="shared" si="4"/>
        <v>1.4285714285714284</v>
      </c>
      <c r="R41" s="55"/>
      <c r="S41" s="58"/>
      <c r="T41" s="58"/>
      <c r="U41" s="56"/>
      <c r="V41" s="59"/>
      <c r="W41" s="11"/>
      <c r="X41" s="12"/>
      <c r="Y41" s="57">
        <f t="shared" si="1"/>
        <v>0</v>
      </c>
      <c r="Z41" s="13"/>
      <c r="AA41" s="69">
        <f t="shared" si="2"/>
        <v>1.4285714285714284</v>
      </c>
      <c r="AB41" s="70" t="s">
        <v>124</v>
      </c>
    </row>
    <row r="42" spans="1:28">
      <c r="D42" s="45"/>
      <c r="E42" s="45" t="s">
        <v>46</v>
      </c>
      <c r="F42" s="46" t="s">
        <v>84</v>
      </c>
      <c r="G42" s="47" t="s">
        <v>85</v>
      </c>
      <c r="H42" s="2">
        <v>1</v>
      </c>
      <c r="I42" s="2">
        <v>0</v>
      </c>
      <c r="J42" s="2">
        <v>0</v>
      </c>
      <c r="K42" s="14"/>
      <c r="L42" s="14">
        <v>0</v>
      </c>
      <c r="M42" s="14"/>
      <c r="N42" s="2"/>
      <c r="O42" s="14"/>
      <c r="P42" s="10">
        <f t="shared" si="0"/>
        <v>1</v>
      </c>
      <c r="Q42" s="57">
        <f t="shared" si="4"/>
        <v>1.4285714285714284</v>
      </c>
      <c r="R42" s="55"/>
      <c r="S42" s="58"/>
      <c r="T42" s="58"/>
      <c r="U42" s="56"/>
      <c r="V42" s="59"/>
      <c r="W42" s="11"/>
      <c r="X42" s="12"/>
      <c r="Y42" s="57">
        <f t="shared" si="1"/>
        <v>0</v>
      </c>
      <c r="Z42" s="13"/>
      <c r="AA42" s="69">
        <f t="shared" si="2"/>
        <v>1.4285714285714284</v>
      </c>
      <c r="AB42" s="70" t="s">
        <v>124</v>
      </c>
    </row>
    <row r="43" spans="1:28">
      <c r="A43" s="51"/>
      <c r="B43" s="51"/>
      <c r="C43" s="54"/>
      <c r="D43" s="45"/>
      <c r="E43" s="45" t="s">
        <v>45</v>
      </c>
      <c r="F43" s="46" t="s">
        <v>88</v>
      </c>
      <c r="G43" s="47" t="s">
        <v>89</v>
      </c>
      <c r="H43" s="2">
        <v>1</v>
      </c>
      <c r="I43" s="2">
        <v>0</v>
      </c>
      <c r="J43" s="2">
        <v>0</v>
      </c>
      <c r="K43" s="14"/>
      <c r="L43" s="14">
        <v>0</v>
      </c>
      <c r="M43" s="14"/>
      <c r="N43" s="2"/>
      <c r="O43" s="14"/>
      <c r="P43" s="10">
        <f t="shared" si="0"/>
        <v>1</v>
      </c>
      <c r="Q43" s="57">
        <f t="shared" si="4"/>
        <v>1.4285714285714284</v>
      </c>
      <c r="R43" s="55"/>
      <c r="S43" s="58"/>
      <c r="T43" s="58"/>
      <c r="U43" s="56"/>
      <c r="V43" s="59"/>
      <c r="W43" s="11"/>
      <c r="X43" s="12"/>
      <c r="Y43" s="57">
        <f t="shared" si="1"/>
        <v>0</v>
      </c>
      <c r="Z43" s="13"/>
      <c r="AA43" s="69">
        <f t="shared" si="2"/>
        <v>1.4285714285714284</v>
      </c>
      <c r="AB43" s="70" t="s">
        <v>124</v>
      </c>
    </row>
    <row r="44" spans="1:28" hidden="1">
      <c r="A44" s="48"/>
      <c r="B44" s="48"/>
      <c r="C44" s="52"/>
      <c r="D44" s="45"/>
      <c r="E44" s="45"/>
      <c r="F44" s="46"/>
      <c r="G44" s="47"/>
      <c r="H44" s="2"/>
      <c r="I44" s="2"/>
      <c r="J44" s="2"/>
      <c r="K44" s="14"/>
      <c r="L44" s="14"/>
      <c r="M44" s="14"/>
      <c r="N44" s="2"/>
      <c r="O44" s="14"/>
      <c r="P44" s="10">
        <f t="shared" ref="P44:P56" si="5">SUM(H44:O44)</f>
        <v>0</v>
      </c>
      <c r="Q44" s="57">
        <f t="shared" ref="Q44:Q56" si="6">P44/8*10</f>
        <v>0</v>
      </c>
      <c r="R44" s="55"/>
      <c r="S44" s="58"/>
      <c r="T44" s="58"/>
      <c r="U44" s="56"/>
      <c r="V44" s="59"/>
      <c r="W44" s="11"/>
      <c r="X44" s="12"/>
      <c r="Y44" s="57">
        <f t="shared" ref="Y44:Y56" si="7">X44*2</f>
        <v>0</v>
      </c>
      <c r="Z44" s="13"/>
      <c r="AA44" s="63">
        <f t="shared" ref="AA44:AA56" si="8">Q44+S44+T44+V44+Y44</f>
        <v>0</v>
      </c>
      <c r="AB44" s="70" t="s">
        <v>124</v>
      </c>
    </row>
    <row r="45" spans="1:28" hidden="1">
      <c r="A45" s="48"/>
      <c r="B45" s="48"/>
      <c r="C45" s="52"/>
      <c r="D45" s="45"/>
      <c r="E45" s="45"/>
      <c r="F45" s="46"/>
      <c r="G45" s="47"/>
      <c r="H45" s="2"/>
      <c r="I45" s="2"/>
      <c r="J45" s="2"/>
      <c r="K45" s="14"/>
      <c r="L45" s="14"/>
      <c r="M45" s="14"/>
      <c r="N45" s="2"/>
      <c r="O45" s="14"/>
      <c r="P45" s="10">
        <f t="shared" si="5"/>
        <v>0</v>
      </c>
      <c r="Q45" s="57">
        <f t="shared" si="6"/>
        <v>0</v>
      </c>
      <c r="R45" s="55"/>
      <c r="S45" s="58"/>
      <c r="T45" s="58"/>
      <c r="U45" s="56"/>
      <c r="V45" s="59"/>
      <c r="W45" s="11"/>
      <c r="X45" s="12"/>
      <c r="Y45" s="57">
        <f t="shared" si="7"/>
        <v>0</v>
      </c>
      <c r="Z45" s="13"/>
      <c r="AA45" s="63">
        <f t="shared" si="8"/>
        <v>0</v>
      </c>
      <c r="AB45" s="70" t="s">
        <v>124</v>
      </c>
    </row>
    <row r="46" spans="1:28" hidden="1">
      <c r="A46" s="51"/>
      <c r="B46" s="51"/>
      <c r="C46" s="54"/>
      <c r="D46" s="45"/>
      <c r="E46" s="45"/>
      <c r="F46" s="46"/>
      <c r="G46" s="47"/>
      <c r="H46" s="2"/>
      <c r="I46" s="2"/>
      <c r="J46" s="2"/>
      <c r="K46" s="14"/>
      <c r="L46" s="14"/>
      <c r="M46" s="14"/>
      <c r="N46" s="2"/>
      <c r="O46" s="14"/>
      <c r="P46" s="10">
        <f t="shared" si="5"/>
        <v>0</v>
      </c>
      <c r="Q46" s="57">
        <f t="shared" si="6"/>
        <v>0</v>
      </c>
      <c r="R46" s="55"/>
      <c r="S46" s="58"/>
      <c r="T46" s="58"/>
      <c r="U46" s="56"/>
      <c r="V46" s="59"/>
      <c r="W46" s="11"/>
      <c r="X46" s="12"/>
      <c r="Y46" s="57">
        <f t="shared" si="7"/>
        <v>0</v>
      </c>
      <c r="Z46" s="13"/>
      <c r="AA46" s="63">
        <f t="shared" si="8"/>
        <v>0</v>
      </c>
      <c r="AB46" s="70" t="s">
        <v>124</v>
      </c>
    </row>
    <row r="47" spans="1:28" hidden="1">
      <c r="D47" s="45"/>
      <c r="E47" s="45"/>
      <c r="F47" s="46"/>
      <c r="G47" s="47"/>
      <c r="H47" s="2"/>
      <c r="I47" s="2"/>
      <c r="J47" s="2"/>
      <c r="K47" s="14"/>
      <c r="L47" s="14"/>
      <c r="M47" s="14"/>
      <c r="N47" s="2"/>
      <c r="O47" s="14"/>
      <c r="P47" s="10">
        <f t="shared" si="5"/>
        <v>0</v>
      </c>
      <c r="Q47" s="57">
        <f t="shared" si="6"/>
        <v>0</v>
      </c>
      <c r="R47" s="55"/>
      <c r="S47" s="58"/>
      <c r="T47" s="58"/>
      <c r="U47" s="56"/>
      <c r="V47" s="59"/>
      <c r="W47" s="11"/>
      <c r="X47" s="12"/>
      <c r="Y47" s="57">
        <f t="shared" si="7"/>
        <v>0</v>
      </c>
      <c r="Z47" s="13"/>
      <c r="AA47" s="63">
        <f t="shared" si="8"/>
        <v>0</v>
      </c>
      <c r="AB47" s="70" t="s">
        <v>124</v>
      </c>
    </row>
    <row r="48" spans="1:28" hidden="1">
      <c r="D48" s="45"/>
      <c r="E48" s="45"/>
      <c r="F48" s="46"/>
      <c r="G48" s="47"/>
      <c r="H48" s="2"/>
      <c r="I48" s="2"/>
      <c r="J48" s="2"/>
      <c r="K48" s="14"/>
      <c r="L48" s="14"/>
      <c r="M48" s="14"/>
      <c r="N48" s="2"/>
      <c r="O48" s="14"/>
      <c r="P48" s="10">
        <f t="shared" si="5"/>
        <v>0</v>
      </c>
      <c r="Q48" s="57">
        <f t="shared" si="6"/>
        <v>0</v>
      </c>
      <c r="R48" s="55"/>
      <c r="S48" s="58"/>
      <c r="T48" s="58"/>
      <c r="U48" s="56"/>
      <c r="V48" s="59"/>
      <c r="W48" s="11"/>
      <c r="X48" s="12"/>
      <c r="Y48" s="57">
        <f t="shared" si="7"/>
        <v>0</v>
      </c>
      <c r="Z48" s="13"/>
      <c r="AA48" s="63">
        <f t="shared" si="8"/>
        <v>0</v>
      </c>
      <c r="AB48" s="70" t="s">
        <v>124</v>
      </c>
    </row>
    <row r="49" spans="1:28" hidden="1">
      <c r="A49" s="48"/>
      <c r="B49" s="48"/>
      <c r="C49" s="52"/>
      <c r="D49" s="45"/>
      <c r="E49" s="45"/>
      <c r="F49" s="46"/>
      <c r="G49" s="47"/>
      <c r="H49" s="2"/>
      <c r="I49" s="2"/>
      <c r="J49" s="2"/>
      <c r="K49" s="14"/>
      <c r="L49" s="14"/>
      <c r="M49" s="14"/>
      <c r="N49" s="2"/>
      <c r="O49" s="14"/>
      <c r="P49" s="10">
        <f t="shared" si="5"/>
        <v>0</v>
      </c>
      <c r="Q49" s="57">
        <f t="shared" si="6"/>
        <v>0</v>
      </c>
      <c r="R49" s="55"/>
      <c r="S49" s="58"/>
      <c r="T49" s="58"/>
      <c r="U49" s="56"/>
      <c r="V49" s="59"/>
      <c r="W49" s="11"/>
      <c r="X49" s="12"/>
      <c r="Y49" s="57">
        <f t="shared" si="7"/>
        <v>0</v>
      </c>
      <c r="Z49" s="13"/>
      <c r="AA49" s="63">
        <f t="shared" si="8"/>
        <v>0</v>
      </c>
      <c r="AB49" s="70" t="s">
        <v>124</v>
      </c>
    </row>
    <row r="50" spans="1:28" hidden="1">
      <c r="D50" s="45"/>
      <c r="E50" s="45"/>
      <c r="F50" s="46"/>
      <c r="G50" s="47"/>
      <c r="H50" s="2"/>
      <c r="I50" s="2"/>
      <c r="J50" s="2"/>
      <c r="K50" s="14"/>
      <c r="L50" s="14"/>
      <c r="M50" s="14"/>
      <c r="N50" s="2"/>
      <c r="O50" s="14"/>
      <c r="P50" s="10">
        <f t="shared" si="5"/>
        <v>0</v>
      </c>
      <c r="Q50" s="57">
        <f t="shared" si="6"/>
        <v>0</v>
      </c>
      <c r="R50" s="55"/>
      <c r="S50" s="58"/>
      <c r="T50" s="58"/>
      <c r="U50" s="56"/>
      <c r="V50" s="59"/>
      <c r="W50" s="11"/>
      <c r="X50" s="12"/>
      <c r="Y50" s="57">
        <f t="shared" si="7"/>
        <v>0</v>
      </c>
      <c r="Z50" s="13"/>
      <c r="AA50" s="63">
        <f t="shared" si="8"/>
        <v>0</v>
      </c>
      <c r="AB50" s="70" t="s">
        <v>124</v>
      </c>
    </row>
    <row r="51" spans="1:28" hidden="1">
      <c r="D51" s="45"/>
      <c r="E51" s="45"/>
      <c r="F51" s="46"/>
      <c r="G51" s="47"/>
      <c r="H51" s="2"/>
      <c r="I51" s="2"/>
      <c r="J51" s="2"/>
      <c r="K51" s="14"/>
      <c r="L51" s="14"/>
      <c r="M51" s="14"/>
      <c r="N51" s="2"/>
      <c r="O51" s="14"/>
      <c r="P51" s="10">
        <f t="shared" si="5"/>
        <v>0</v>
      </c>
      <c r="Q51" s="57">
        <f t="shared" si="6"/>
        <v>0</v>
      </c>
      <c r="R51" s="55"/>
      <c r="S51" s="58"/>
      <c r="T51" s="58"/>
      <c r="U51" s="56"/>
      <c r="V51" s="59"/>
      <c r="W51" s="11"/>
      <c r="X51" s="12"/>
      <c r="Y51" s="57">
        <f t="shared" si="7"/>
        <v>0</v>
      </c>
      <c r="Z51" s="13"/>
      <c r="AA51" s="63">
        <f t="shared" si="8"/>
        <v>0</v>
      </c>
      <c r="AB51" s="70" t="s">
        <v>124</v>
      </c>
    </row>
    <row r="52" spans="1:28" hidden="1">
      <c r="D52" s="45"/>
      <c r="E52" s="45"/>
      <c r="F52" s="46"/>
      <c r="G52" s="47"/>
      <c r="H52" s="2"/>
      <c r="I52" s="2"/>
      <c r="J52" s="2"/>
      <c r="K52" s="14"/>
      <c r="L52" s="14"/>
      <c r="M52" s="14"/>
      <c r="N52" s="2"/>
      <c r="O52" s="14"/>
      <c r="P52" s="10">
        <f t="shared" si="5"/>
        <v>0</v>
      </c>
      <c r="Q52" s="57">
        <f t="shared" si="6"/>
        <v>0</v>
      </c>
      <c r="R52" s="55"/>
      <c r="S52" s="58"/>
      <c r="T52" s="58"/>
      <c r="U52" s="56"/>
      <c r="V52" s="59"/>
      <c r="W52" s="11"/>
      <c r="X52" s="12"/>
      <c r="Y52" s="57">
        <f t="shared" si="7"/>
        <v>0</v>
      </c>
      <c r="Z52" s="13"/>
      <c r="AA52" s="63">
        <f t="shared" si="8"/>
        <v>0</v>
      </c>
      <c r="AB52" s="70" t="s">
        <v>124</v>
      </c>
    </row>
    <row r="53" spans="1:28" hidden="1">
      <c r="D53" s="45"/>
      <c r="E53" s="45"/>
      <c r="F53" s="46"/>
      <c r="G53" s="47"/>
      <c r="H53" s="2"/>
      <c r="I53" s="2"/>
      <c r="J53" s="2"/>
      <c r="K53" s="14"/>
      <c r="L53" s="14"/>
      <c r="M53" s="14"/>
      <c r="N53" s="2"/>
      <c r="O53" s="14"/>
      <c r="P53" s="10">
        <f t="shared" si="5"/>
        <v>0</v>
      </c>
      <c r="Q53" s="57">
        <f t="shared" si="6"/>
        <v>0</v>
      </c>
      <c r="R53" s="55"/>
      <c r="S53" s="58"/>
      <c r="T53" s="58"/>
      <c r="U53" s="56"/>
      <c r="V53" s="59"/>
      <c r="W53" s="11"/>
      <c r="X53" s="12"/>
      <c r="Y53" s="57">
        <f t="shared" si="7"/>
        <v>0</v>
      </c>
      <c r="Z53" s="13"/>
      <c r="AA53" s="63">
        <f t="shared" si="8"/>
        <v>0</v>
      </c>
      <c r="AB53" s="70" t="s">
        <v>124</v>
      </c>
    </row>
    <row r="54" spans="1:28" hidden="1">
      <c r="D54" s="45"/>
      <c r="E54" s="45"/>
      <c r="F54" s="46"/>
      <c r="G54" s="47"/>
      <c r="H54" s="2"/>
      <c r="I54" s="2"/>
      <c r="J54" s="2"/>
      <c r="K54" s="14"/>
      <c r="L54" s="14"/>
      <c r="M54" s="14"/>
      <c r="N54" s="2"/>
      <c r="O54" s="14"/>
      <c r="P54" s="10">
        <f t="shared" si="5"/>
        <v>0</v>
      </c>
      <c r="Q54" s="57">
        <f t="shared" si="6"/>
        <v>0</v>
      </c>
      <c r="R54" s="55"/>
      <c r="S54" s="58"/>
      <c r="T54" s="58"/>
      <c r="U54" s="56"/>
      <c r="V54" s="59"/>
      <c r="W54" s="11"/>
      <c r="X54" s="12"/>
      <c r="Y54" s="57">
        <f t="shared" si="7"/>
        <v>0</v>
      </c>
      <c r="Z54" s="13"/>
      <c r="AA54" s="63">
        <f t="shared" si="8"/>
        <v>0</v>
      </c>
      <c r="AB54" s="70" t="s">
        <v>124</v>
      </c>
    </row>
    <row r="55" spans="1:28" hidden="1">
      <c r="A55" s="50"/>
      <c r="B55" s="50"/>
      <c r="C55" s="52"/>
      <c r="D55" s="45"/>
      <c r="E55" s="45"/>
      <c r="F55" s="46"/>
      <c r="G55" s="47"/>
      <c r="H55" s="2"/>
      <c r="I55" s="2"/>
      <c r="J55" s="2"/>
      <c r="K55" s="14"/>
      <c r="L55" s="14"/>
      <c r="M55" s="14"/>
      <c r="N55" s="2"/>
      <c r="O55" s="14"/>
      <c r="P55" s="10">
        <f t="shared" si="5"/>
        <v>0</v>
      </c>
      <c r="Q55" s="57">
        <f t="shared" si="6"/>
        <v>0</v>
      </c>
      <c r="R55" s="55"/>
      <c r="S55" s="58"/>
      <c r="T55" s="58"/>
      <c r="U55" s="56"/>
      <c r="V55" s="59"/>
      <c r="W55" s="11"/>
      <c r="X55" s="12"/>
      <c r="Y55" s="57">
        <f t="shared" si="7"/>
        <v>0</v>
      </c>
      <c r="Z55" s="13"/>
      <c r="AA55" s="63">
        <f t="shared" si="8"/>
        <v>0</v>
      </c>
      <c r="AB55" s="70" t="s">
        <v>124</v>
      </c>
    </row>
    <row r="56" spans="1:28" hidden="1">
      <c r="A56" s="50"/>
      <c r="B56" s="50"/>
      <c r="C56" s="52"/>
      <c r="D56" s="45"/>
      <c r="E56" s="45"/>
      <c r="F56" s="46"/>
      <c r="G56" s="47"/>
      <c r="H56" s="2"/>
      <c r="I56" s="2"/>
      <c r="J56" s="2"/>
      <c r="K56" s="14"/>
      <c r="L56" s="14"/>
      <c r="M56" s="14"/>
      <c r="N56" s="2"/>
      <c r="O56" s="14"/>
      <c r="P56" s="10">
        <f t="shared" si="5"/>
        <v>0</v>
      </c>
      <c r="Q56" s="57">
        <f t="shared" si="6"/>
        <v>0</v>
      </c>
      <c r="R56" s="55"/>
      <c r="S56" s="58"/>
      <c r="T56" s="58"/>
      <c r="U56" s="56"/>
      <c r="V56" s="59"/>
      <c r="W56" s="11"/>
      <c r="X56" s="12"/>
      <c r="Y56" s="57">
        <f t="shared" si="7"/>
        <v>0</v>
      </c>
      <c r="Z56" s="13"/>
      <c r="AA56" s="63">
        <f t="shared" si="8"/>
        <v>0</v>
      </c>
      <c r="AB56" s="70" t="s">
        <v>124</v>
      </c>
    </row>
    <row r="57" spans="1:28">
      <c r="A57" s="42"/>
      <c r="B57" s="42"/>
      <c r="C57" s="43"/>
      <c r="D57" s="66">
        <v>8</v>
      </c>
      <c r="E57" s="66" t="s">
        <v>46</v>
      </c>
      <c r="F57" s="67" t="s">
        <v>55</v>
      </c>
      <c r="G57" s="68" t="s">
        <v>56</v>
      </c>
      <c r="H57" s="2">
        <v>1</v>
      </c>
      <c r="I57" s="2">
        <v>0</v>
      </c>
      <c r="J57" s="2">
        <v>0</v>
      </c>
      <c r="K57" s="14"/>
      <c r="L57" s="14">
        <v>0</v>
      </c>
      <c r="M57" s="14">
        <v>0</v>
      </c>
      <c r="N57" s="2"/>
      <c r="O57" s="14"/>
      <c r="P57" s="10">
        <f>SUM(H57:O57)</f>
        <v>1</v>
      </c>
      <c r="Q57" s="57">
        <f>P57/7*10</f>
        <v>1.4285714285714284</v>
      </c>
      <c r="R57" s="55"/>
      <c r="S57" s="58"/>
      <c r="T57" s="58"/>
      <c r="U57" s="56"/>
      <c r="V57" s="59"/>
      <c r="W57" s="11"/>
      <c r="X57" s="12"/>
      <c r="Y57" s="57">
        <f>X57*2</f>
        <v>0</v>
      </c>
      <c r="Z57" s="13"/>
      <c r="AA57" s="69">
        <f>Q57+S57+T57+V57+Y57</f>
        <v>1.4285714285714284</v>
      </c>
      <c r="AB57" s="70" t="s">
        <v>124</v>
      </c>
    </row>
    <row r="58" spans="1:28">
      <c r="D58" s="75" t="s">
        <v>33</v>
      </c>
      <c r="E58" s="76"/>
      <c r="F58" s="76"/>
      <c r="G58" s="76"/>
    </row>
  </sheetData>
  <sortState ref="A5:AO43">
    <sortCondition ref="D5:D43"/>
  </sortState>
  <mergeCells count="4">
    <mergeCell ref="X2:Y2"/>
    <mergeCell ref="AA2:AB2"/>
    <mergeCell ref="D58:G58"/>
    <mergeCell ref="S2:T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topLeftCell="A13" workbookViewId="0">
      <selection activeCell="E31" sqref="E31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28"/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78" t="s">
        <v>26</v>
      </c>
      <c r="O14" s="79"/>
    </row>
    <row r="15" spans="2:15">
      <c r="B15" s="1"/>
      <c r="C15" s="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4"/>
      <c r="O15" s="35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 t="s">
        <v>25</v>
      </c>
      <c r="O16" s="35">
        <f>COUNTIF(Scores!AB5:AB56,"A")</f>
        <v>15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4" t="s">
        <v>24</v>
      </c>
      <c r="O17" s="35">
        <f>COUNTIF(Scores!AB5:AB56,"B+")</f>
        <v>4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 t="s">
        <v>19</v>
      </c>
      <c r="O18" s="35">
        <f>COUNTIF(Scores!AB5:AB56,"B")</f>
        <v>9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4" t="s">
        <v>20</v>
      </c>
      <c r="O19" s="35">
        <f>COUNTIF(Scores!AB5:AB56,"C+")</f>
        <v>0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4" t="s">
        <v>21</v>
      </c>
      <c r="O20" s="35">
        <f>COUNTIF(Scores!AB5:AB56,"C")</f>
        <v>3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4" t="s">
        <v>22</v>
      </c>
      <c r="O21" s="35">
        <f>COUNTIF(Scores!AB5:AB56,"D+")</f>
        <v>2</v>
      </c>
    </row>
    <row r="22" spans="2:15">
      <c r="B22" s="1"/>
      <c r="C22" s="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34" t="s">
        <v>23</v>
      </c>
      <c r="O22" s="35">
        <f>COUNTIF(Scores!AB5:AB56,"FAIL")</f>
        <v>1</v>
      </c>
    </row>
    <row r="23" spans="2:15" ht="15.7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6" t="s">
        <v>27</v>
      </c>
      <c r="O23" s="37">
        <f>COUNTIF(Scores!AB5:AB56,"I")</f>
        <v>0</v>
      </c>
    </row>
    <row r="24" spans="2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81" t="s">
        <v>34</v>
      </c>
      <c r="C31" s="82"/>
      <c r="D31" s="83"/>
      <c r="E31" s="33">
        <f>AVERAGE(Scores!X5:X56)</f>
        <v>19.696969696969695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80" t="s">
        <v>43</v>
      </c>
      <c r="C32" s="80"/>
      <c r="D32" s="80"/>
      <c r="E32" s="38">
        <f>AVERAGE(Scores!AA5:AA56)</f>
        <v>51.630252100840352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39" t="s">
        <v>32</v>
      </c>
      <c r="C33" s="39"/>
      <c r="D33" s="39"/>
      <c r="E33" s="39"/>
      <c r="F33" s="39"/>
      <c r="G33" s="39"/>
      <c r="H33" s="39"/>
      <c r="I33" s="1"/>
      <c r="J33" s="1"/>
      <c r="K33" s="1"/>
      <c r="L33" s="1"/>
      <c r="M33" s="1"/>
      <c r="N33" s="1"/>
      <c r="O33" s="1"/>
    </row>
    <row r="34" spans="2:15">
      <c r="B34" s="1"/>
    </row>
    <row r="35" spans="2:1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- Ghost Windows -</cp:lastModifiedBy>
  <dcterms:created xsi:type="dcterms:W3CDTF">2009-12-15T00:51:19Z</dcterms:created>
  <dcterms:modified xsi:type="dcterms:W3CDTF">2013-04-29T03:52:18Z</dcterms:modified>
</cp:coreProperties>
</file>