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480" windowHeight="9675"/>
  </bookViews>
  <sheets>
    <sheet name="Scores" sheetId="1" r:id="rId1"/>
    <sheet name="Results summary" sheetId="2" r:id="rId2"/>
  </sheets>
  <definedNames>
    <definedName name="_xlnm._FilterDatabase" localSheetId="0" hidden="1">Scores!$A$5:$AC$15</definedName>
  </definedNames>
  <calcPr calcId="144525"/>
</workbook>
</file>

<file path=xl/calcChain.xml><?xml version="1.0" encoding="utf-8"?>
<calcChain xmlns="http://schemas.openxmlformats.org/spreadsheetml/2006/main">
  <c r="P6" i="1" l="1"/>
  <c r="P7" i="1"/>
  <c r="Q7" i="1" s="1"/>
  <c r="AA7" i="1" s="1"/>
  <c r="AB7" i="1" s="1"/>
  <c r="P8" i="1"/>
  <c r="Q8" i="1" s="1"/>
  <c r="AA8" i="1" s="1"/>
  <c r="AB8" i="1" s="1"/>
  <c r="P9" i="1"/>
  <c r="Q9" i="1" s="1"/>
  <c r="P10" i="1"/>
  <c r="P11" i="1"/>
  <c r="P12" i="1"/>
  <c r="P13" i="1"/>
  <c r="Q13" i="1" s="1"/>
  <c r="AA13" i="1" s="1"/>
  <c r="AB13" i="1" s="1"/>
  <c r="P14" i="1"/>
  <c r="P15" i="1"/>
  <c r="P16" i="1"/>
  <c r="P17" i="1"/>
  <c r="P5" i="1"/>
  <c r="Y5" i="1"/>
  <c r="Y10" i="1"/>
  <c r="Y6" i="1"/>
  <c r="Y14" i="1"/>
  <c r="Y15" i="1"/>
  <c r="Y16" i="1"/>
  <c r="Y17" i="1"/>
  <c r="Y7" i="1"/>
  <c r="Y8" i="1"/>
  <c r="Y11" i="1"/>
  <c r="Y12" i="1"/>
  <c r="Y13" i="1"/>
  <c r="Q5" i="1"/>
  <c r="AA5" i="1" s="1"/>
  <c r="AB5" i="1" s="1"/>
  <c r="Q10" i="1"/>
  <c r="AA10" i="1" s="1"/>
  <c r="AB10" i="1" s="1"/>
  <c r="Q6" i="1"/>
  <c r="AA6" i="1" s="1"/>
  <c r="AB6" i="1" s="1"/>
  <c r="Q14" i="1"/>
  <c r="AA14" i="1" s="1"/>
  <c r="AB14" i="1" s="1"/>
  <c r="Q15" i="1"/>
  <c r="AA15" i="1" s="1"/>
  <c r="AB15" i="1" s="1"/>
  <c r="Q16" i="1"/>
  <c r="AA16" i="1" s="1"/>
  <c r="AB16" i="1" s="1"/>
  <c r="Q17" i="1"/>
  <c r="AA17" i="1" s="1"/>
  <c r="AB17" i="1" s="1"/>
  <c r="Q11" i="1"/>
  <c r="AA11" i="1" s="1"/>
  <c r="AB11" i="1" s="1"/>
  <c r="Q12" i="1"/>
  <c r="AA12" i="1" s="1"/>
  <c r="AB12" i="1" s="1"/>
  <c r="Y9" i="1"/>
  <c r="E31" i="2" l="1"/>
  <c r="AA9" i="1"/>
  <c r="E32" i="2" l="1"/>
  <c r="AB9" i="1"/>
  <c r="O24" i="2" s="1"/>
  <c r="O21" i="2" l="1"/>
  <c r="O23" i="2"/>
  <c r="O18" i="2"/>
  <c r="O16" i="2"/>
  <c r="O22" i="2"/>
  <c r="O20" i="2"/>
  <c r="O17" i="2"/>
  <c r="O19" i="2"/>
</calcChain>
</file>

<file path=xl/sharedStrings.xml><?xml version="1.0" encoding="utf-8"?>
<sst xmlns="http://schemas.openxmlformats.org/spreadsheetml/2006/main" count="76" uniqueCount="72">
  <si>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</si>
  <si>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</si>
  <si>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</si>
  <si>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</si>
  <si>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</si>
  <si>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</si>
  <si>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</si>
  <si>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</si>
  <si>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</si>
  <si>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</si>
  <si>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</si>
  <si>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</si>
  <si>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</si>
  <si>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</si>
  <si>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</si>
  <si>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</si>
  <si>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</si>
  <si>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</si>
  <si>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</si>
  <si>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</si>
  <si>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</si>
  <si>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</si>
  <si>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</si>
  <si>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</si>
  <si>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</si>
  <si>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</si>
  <si>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</si>
  <si>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</si>
  <si>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</si>
  <si>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</si>
  <si>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</si>
  <si>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</si>
  <si>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</si>
  <si>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</si>
  <si>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</si>
  <si>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Average score on the exam (mean)   (out of 50)</t>
  </si>
  <si>
    <t>Presentation</t>
  </si>
  <si>
    <t>D</t>
  </si>
  <si>
    <t>/25</t>
  </si>
  <si>
    <t>ID Number</t>
  </si>
  <si>
    <t>Score</t>
  </si>
  <si>
    <t>/20</t>
  </si>
  <si>
    <t>L8</t>
  </si>
  <si>
    <t>L9</t>
  </si>
  <si>
    <t>/9</t>
  </si>
  <si>
    <t>ID</t>
  </si>
  <si>
    <t>GASPER</t>
  </si>
  <si>
    <t>PALISKA</t>
  </si>
  <si>
    <t>JAMES</t>
  </si>
  <si>
    <t>MALKIN</t>
  </si>
  <si>
    <t>DEAN</t>
  </si>
  <si>
    <t>SRIRINTUSED</t>
  </si>
  <si>
    <t>TIMOTHY</t>
  </si>
  <si>
    <t>KELLEHER</t>
  </si>
  <si>
    <t>KETSIRI</t>
  </si>
  <si>
    <t>SINTHOPWICHANON</t>
  </si>
  <si>
    <t>PRAPAWAN</t>
  </si>
  <si>
    <t>SILASUWAN</t>
  </si>
  <si>
    <t>UZMA</t>
  </si>
  <si>
    <t>MALENG</t>
  </si>
  <si>
    <t>PITSACHA</t>
  </si>
  <si>
    <t>LAKSANA</t>
  </si>
  <si>
    <t>SAMAN</t>
  </si>
  <si>
    <t>REIHANI POUR</t>
  </si>
  <si>
    <t>MARKUS</t>
  </si>
  <si>
    <t>BRAUN</t>
  </si>
  <si>
    <t>JONATHAN</t>
  </si>
  <si>
    <t>LEPAROUX</t>
  </si>
  <si>
    <t xml:space="preserve">SIYA </t>
  </si>
  <si>
    <t>NTULI</t>
  </si>
  <si>
    <t>JULIEN</t>
  </si>
  <si>
    <t>HORCHOLLE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</si>
</sst>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6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3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0" fontId="13" fillId="9" borderId="2" xfId="0" applyFont="1" applyFill="1" applyBorder="1" applyAlignment="1" applyProtection="1">
      <alignment horizontal="center"/>
    </xf>
    <xf numFmtId="14" fontId="9" fillId="9" borderId="2" xfId="0" applyNumberFormat="1" applyFont="1" applyFill="1" applyBorder="1" applyAlignment="1" applyProtection="1">
      <alignment horizontal="center" wrapText="1"/>
      <protection locked="0"/>
    </xf>
    <xf numFmtId="0" fontId="12" fillId="9" borderId="2" xfId="0" applyFont="1" applyFill="1" applyBorder="1" applyAlignment="1">
      <alignment horizontal="center"/>
    </xf>
    <xf numFmtId="0" fontId="9" fillId="9" borderId="2" xfId="0" applyFont="1" applyFill="1" applyBorder="1" applyAlignment="1" applyProtection="1">
      <alignment horizontal="center"/>
      <protection locked="0"/>
    </xf>
    <xf numFmtId="16" fontId="17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4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565717746820112E-2"/>
                  <c:y val="-8.49707056760084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431866563236913E-4"/>
                  <c:y val="-0.103919841773332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485"/>
          <c:y val="9.2499906705974549E-2"/>
          <c:w val="6.097569787582241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19</xdr:row>
      <xdr:rowOff>95250</xdr:rowOff>
    </xdr:from>
    <xdr:to>
      <xdr:col>4</xdr:col>
      <xdr:colOff>887942</xdr:colOff>
      <xdr:row>22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EN102 Evening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"/>
  <sheetViews>
    <sheetView tabSelected="1" zoomScale="110" zoomScaleNormal="110" workbookViewId="0">
      <pane xSplit="6" topLeftCell="Y1" activePane="topRight" state="frozen"/>
      <selection pane="topRight" activeCell="AB5" sqref="AB5:AB17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19.140625" style="1" bestFit="1" customWidth="1"/>
    <col min="6" max="6" width="25.57031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15.42578125" customWidth="1"/>
    <col min="20" max="20" width="2" customWidth="1"/>
    <col min="21" max="21" width="6.7109375" bestFit="1" customWidth="1"/>
    <col min="22" max="22" width="6.85546875" bestFit="1" customWidth="1"/>
    <col min="23" max="23" width="1.7109375" customWidth="1"/>
    <col min="24" max="24" width="6.85546875" style="1" customWidth="1"/>
    <col min="25" max="25" width="8.5703125" style="1" customWidth="1"/>
    <col min="26" max="26" width="3.5703125" style="1" customWidth="1"/>
    <col min="27" max="27" width="13" style="1" bestFit="1" customWidth="1"/>
    <col min="28" max="28" width="7.85546875" style="1" customWidth="1"/>
    <col min="29" max="29" width="3.140625" style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8" ht="18.75" x14ac:dyDescent="0.3">
      <c r="A2" s="17" t="s">
        <v>0</v>
      </c>
      <c r="B2" s="18" t="s">
        <v>1</v>
      </c>
      <c r="C2" s="18" t="s">
        <v>39</v>
      </c>
      <c r="D2" s="18" t="s">
        <v>45</v>
      </c>
      <c r="E2" s="18" t="s">
        <v>2</v>
      </c>
      <c r="F2" s="19" t="s">
        <v>3</v>
      </c>
      <c r="G2" s="34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50" t="s">
        <v>36</v>
      </c>
      <c r="U2" s="33" t="s">
        <v>33</v>
      </c>
      <c r="V2" s="33" t="s">
        <v>33</v>
      </c>
      <c r="X2" s="54" t="s">
        <v>5</v>
      </c>
      <c r="Y2" s="55"/>
      <c r="Z2" s="4"/>
      <c r="AA2" s="56" t="s">
        <v>6</v>
      </c>
      <c r="AB2" s="57"/>
    </row>
    <row r="3" spans="1:28" ht="23.25" x14ac:dyDescent="0.5">
      <c r="A3" s="20"/>
      <c r="B3" s="21"/>
      <c r="C3" s="21"/>
      <c r="D3" s="21"/>
      <c r="E3" s="22"/>
      <c r="F3" s="23"/>
      <c r="G3" s="16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26</v>
      </c>
      <c r="N3" s="5" t="s">
        <v>42</v>
      </c>
      <c r="O3" s="5" t="s">
        <v>43</v>
      </c>
      <c r="P3" s="45" t="s">
        <v>27</v>
      </c>
      <c r="Q3" s="42" t="s">
        <v>28</v>
      </c>
      <c r="S3" s="43" t="s">
        <v>32</v>
      </c>
      <c r="U3" s="43">
        <v>1</v>
      </c>
      <c r="V3" s="43">
        <v>2</v>
      </c>
      <c r="X3" s="49" t="s">
        <v>40</v>
      </c>
      <c r="Y3" s="44" t="s">
        <v>13</v>
      </c>
      <c r="Z3" s="6"/>
      <c r="AA3" s="35" t="s">
        <v>6</v>
      </c>
      <c r="AB3" s="35" t="s">
        <v>14</v>
      </c>
    </row>
    <row r="4" spans="1:28" x14ac:dyDescent="0.25">
      <c r="P4" s="3" t="s">
        <v>44</v>
      </c>
      <c r="Q4" s="3" t="s">
        <v>15</v>
      </c>
      <c r="S4" s="15" t="s">
        <v>41</v>
      </c>
      <c r="U4" s="15" t="s">
        <v>15</v>
      </c>
      <c r="V4" s="15" t="s">
        <v>15</v>
      </c>
      <c r="X4" s="3" t="s">
        <v>38</v>
      </c>
      <c r="Y4" s="3" t="s">
        <v>34</v>
      </c>
      <c r="AA4" s="3" t="s">
        <v>16</v>
      </c>
    </row>
    <row r="5" spans="1:28" x14ac:dyDescent="0.25">
      <c r="B5" s="36">
        <v>1</v>
      </c>
      <c r="C5" s="36"/>
      <c r="D5" s="36">
        <v>5753020386</v>
      </c>
      <c r="E5" s="37" t="s">
        <v>48</v>
      </c>
      <c r="F5" s="38" t="s">
        <v>49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2">
        <v>1</v>
      </c>
      <c r="P5" s="7">
        <f>SUM(G5:O5)</f>
        <v>9</v>
      </c>
      <c r="Q5" s="40">
        <f t="shared" ref="Q5:Q17" si="0">P5/9*10</f>
        <v>10</v>
      </c>
      <c r="R5" s="39"/>
      <c r="S5" s="41">
        <v>14.5</v>
      </c>
      <c r="U5" s="41">
        <v>10</v>
      </c>
      <c r="V5" s="41">
        <v>8</v>
      </c>
      <c r="W5" s="8"/>
      <c r="X5" s="9">
        <v>22</v>
      </c>
      <c r="Y5" s="40">
        <f t="shared" ref="Y5:Y17" si="1">X5*2</f>
        <v>44</v>
      </c>
      <c r="Z5" s="10"/>
      <c r="AA5" s="46">
        <f t="shared" ref="AA5:AA17" si="2">Q5+Y5+S5+U5+V5</f>
        <v>86.5</v>
      </c>
      <c r="AB5" s="47" t="str">
        <f t="shared" ref="AB5:AB17" si="3">IF(AA5&gt;=79.5,"A",IF(AA5&gt;=74.5,"B+",IF(AA5&gt;=69.5,"B",IF(AA5&gt;=64.5,"C+",IF(AA5&gt;=59.5,"C",IF(AA5&gt;=54.5,"D+",IF(AA5&gt;=44.5,"D",IF(AA5&lt;44.5,"FAIL"))))))))</f>
        <v>A</v>
      </c>
    </row>
    <row r="6" spans="1:28" x14ac:dyDescent="0.25">
      <c r="B6" s="36">
        <v>1</v>
      </c>
      <c r="C6" s="36"/>
      <c r="D6" s="36">
        <v>5753020451</v>
      </c>
      <c r="E6" s="37" t="s">
        <v>52</v>
      </c>
      <c r="F6" s="38" t="s">
        <v>53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2">
        <v>1</v>
      </c>
      <c r="P6" s="7">
        <f t="shared" ref="P6:P17" si="4">SUM(G6:O6)</f>
        <v>9</v>
      </c>
      <c r="Q6" s="40">
        <f t="shared" si="0"/>
        <v>10</v>
      </c>
      <c r="R6" s="39"/>
      <c r="S6" s="41">
        <v>14.5</v>
      </c>
      <c r="U6" s="41">
        <v>10</v>
      </c>
      <c r="V6" s="41">
        <v>8</v>
      </c>
      <c r="W6" s="8"/>
      <c r="X6" s="9">
        <v>22</v>
      </c>
      <c r="Y6" s="40">
        <f t="shared" si="1"/>
        <v>44</v>
      </c>
      <c r="Z6" s="10"/>
      <c r="AA6" s="46">
        <f t="shared" si="2"/>
        <v>86.5</v>
      </c>
      <c r="AB6" s="47" t="str">
        <f t="shared" si="3"/>
        <v>A</v>
      </c>
    </row>
    <row r="7" spans="1:28" x14ac:dyDescent="0.25">
      <c r="B7" s="36">
        <v>1</v>
      </c>
      <c r="C7" s="36"/>
      <c r="D7" s="36"/>
      <c r="E7" s="37" t="s">
        <v>62</v>
      </c>
      <c r="F7" s="38" t="s">
        <v>63</v>
      </c>
      <c r="G7" s="2">
        <v>1</v>
      </c>
      <c r="H7" s="2">
        <v>1</v>
      </c>
      <c r="I7" s="2">
        <v>1</v>
      </c>
      <c r="J7" s="11">
        <v>1</v>
      </c>
      <c r="K7" s="11">
        <v>0</v>
      </c>
      <c r="L7" s="11">
        <v>1</v>
      </c>
      <c r="M7" s="2">
        <v>1</v>
      </c>
      <c r="N7" s="2">
        <v>1</v>
      </c>
      <c r="O7" s="2">
        <v>1</v>
      </c>
      <c r="P7" s="7">
        <f t="shared" si="4"/>
        <v>8</v>
      </c>
      <c r="Q7" s="40">
        <f t="shared" si="0"/>
        <v>8.8888888888888893</v>
      </c>
      <c r="R7" s="39"/>
      <c r="S7" s="41">
        <v>14.5</v>
      </c>
      <c r="U7" s="41">
        <v>10</v>
      </c>
      <c r="V7" s="41">
        <v>8</v>
      </c>
      <c r="W7" s="8"/>
      <c r="X7" s="9">
        <v>16</v>
      </c>
      <c r="Y7" s="40">
        <f t="shared" si="1"/>
        <v>32</v>
      </c>
      <c r="Z7" s="10"/>
      <c r="AA7" s="46">
        <f t="shared" si="2"/>
        <v>73.388888888888886</v>
      </c>
      <c r="AB7" s="47" t="str">
        <f t="shared" si="3"/>
        <v>B</v>
      </c>
    </row>
    <row r="8" spans="1:28" x14ac:dyDescent="0.25">
      <c r="B8" s="36">
        <v>1</v>
      </c>
      <c r="C8" s="36"/>
      <c r="D8" s="36">
        <v>5753020436</v>
      </c>
      <c r="E8" s="37" t="s">
        <v>64</v>
      </c>
      <c r="F8" s="38" t="s">
        <v>65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2">
        <v>1</v>
      </c>
      <c r="N8" s="2">
        <v>1</v>
      </c>
      <c r="O8" s="2">
        <v>1</v>
      </c>
      <c r="P8" s="7">
        <f t="shared" si="4"/>
        <v>9</v>
      </c>
      <c r="Q8" s="40">
        <f t="shared" si="0"/>
        <v>10</v>
      </c>
      <c r="R8" s="39"/>
      <c r="S8" s="41">
        <v>14.5</v>
      </c>
      <c r="U8" s="41">
        <v>10</v>
      </c>
      <c r="V8" s="41">
        <v>8</v>
      </c>
      <c r="W8" s="8"/>
      <c r="X8" s="9">
        <v>23</v>
      </c>
      <c r="Y8" s="40">
        <f t="shared" si="1"/>
        <v>46</v>
      </c>
      <c r="Z8" s="10"/>
      <c r="AA8" s="46">
        <f t="shared" si="2"/>
        <v>88.5</v>
      </c>
      <c r="AB8" s="47" t="str">
        <f t="shared" si="3"/>
        <v>A</v>
      </c>
    </row>
    <row r="9" spans="1:28" x14ac:dyDescent="0.25">
      <c r="B9" s="51">
        <v>2</v>
      </c>
      <c r="C9" s="51"/>
      <c r="D9" s="51">
        <v>5653000355</v>
      </c>
      <c r="E9" s="52" t="s">
        <v>46</v>
      </c>
      <c r="F9" s="53" t="s">
        <v>47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2">
        <v>1</v>
      </c>
      <c r="N9" s="2">
        <v>1</v>
      </c>
      <c r="O9" s="2">
        <v>1</v>
      </c>
      <c r="P9" s="7">
        <f t="shared" si="4"/>
        <v>9</v>
      </c>
      <c r="Q9" s="40">
        <f t="shared" si="0"/>
        <v>10</v>
      </c>
      <c r="R9" s="39"/>
      <c r="S9" s="41">
        <v>13.5</v>
      </c>
      <c r="U9" s="41">
        <v>8</v>
      </c>
      <c r="V9" s="41">
        <v>8</v>
      </c>
      <c r="W9" s="8"/>
      <c r="X9" s="9">
        <v>23</v>
      </c>
      <c r="Y9" s="40">
        <f t="shared" si="1"/>
        <v>46</v>
      </c>
      <c r="Z9" s="10"/>
      <c r="AA9" s="46">
        <f t="shared" si="2"/>
        <v>85.5</v>
      </c>
      <c r="AB9" s="47" t="str">
        <f t="shared" si="3"/>
        <v>A</v>
      </c>
    </row>
    <row r="10" spans="1:28" x14ac:dyDescent="0.25">
      <c r="B10" s="36">
        <v>3</v>
      </c>
      <c r="C10" s="36"/>
      <c r="D10" s="36">
        <v>5453020584</v>
      </c>
      <c r="E10" s="37" t="s">
        <v>50</v>
      </c>
      <c r="F10" s="38" t="s">
        <v>51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2">
        <v>1</v>
      </c>
      <c r="N10" s="2">
        <v>1</v>
      </c>
      <c r="O10" s="2">
        <v>1</v>
      </c>
      <c r="P10" s="7">
        <f t="shared" si="4"/>
        <v>9</v>
      </c>
      <c r="Q10" s="40">
        <f t="shared" si="0"/>
        <v>10</v>
      </c>
      <c r="R10" s="39"/>
      <c r="S10" s="41">
        <v>15.5</v>
      </c>
      <c r="U10" s="41">
        <v>7.5</v>
      </c>
      <c r="V10" s="41">
        <v>8.5</v>
      </c>
      <c r="W10" s="8"/>
      <c r="X10" s="9">
        <v>22</v>
      </c>
      <c r="Y10" s="40">
        <f t="shared" si="1"/>
        <v>44</v>
      </c>
      <c r="Z10" s="10"/>
      <c r="AA10" s="46">
        <f t="shared" si="2"/>
        <v>85.5</v>
      </c>
      <c r="AB10" s="47" t="str">
        <f t="shared" si="3"/>
        <v>A</v>
      </c>
    </row>
    <row r="11" spans="1:28" x14ac:dyDescent="0.25">
      <c r="B11" s="36">
        <v>3</v>
      </c>
      <c r="C11" s="36"/>
      <c r="D11" s="36"/>
      <c r="E11" s="37" t="s">
        <v>66</v>
      </c>
      <c r="F11" s="38" t="s">
        <v>67</v>
      </c>
      <c r="G11" s="2">
        <v>1</v>
      </c>
      <c r="H11" s="2">
        <v>0</v>
      </c>
      <c r="I11" s="2">
        <v>1</v>
      </c>
      <c r="J11" s="11">
        <v>1</v>
      </c>
      <c r="K11" s="11">
        <v>0</v>
      </c>
      <c r="L11" s="11">
        <v>1</v>
      </c>
      <c r="M11" s="2">
        <v>1</v>
      </c>
      <c r="N11" s="2">
        <v>1</v>
      </c>
      <c r="O11" s="2">
        <v>1</v>
      </c>
      <c r="P11" s="7">
        <f t="shared" si="4"/>
        <v>7</v>
      </c>
      <c r="Q11" s="40">
        <f t="shared" si="0"/>
        <v>7.7777777777777777</v>
      </c>
      <c r="R11" s="39"/>
      <c r="S11" s="41">
        <v>15.5</v>
      </c>
      <c r="U11" s="41">
        <v>7.5</v>
      </c>
      <c r="V11" s="41">
        <v>8.5</v>
      </c>
      <c r="W11" s="8"/>
      <c r="X11" s="9">
        <v>19</v>
      </c>
      <c r="Y11" s="40">
        <f t="shared" si="1"/>
        <v>38</v>
      </c>
      <c r="Z11" s="10"/>
      <c r="AA11" s="46">
        <f t="shared" si="2"/>
        <v>77.277777777777771</v>
      </c>
      <c r="AB11" s="47" t="str">
        <f t="shared" si="3"/>
        <v>B+</v>
      </c>
    </row>
    <row r="12" spans="1:28" x14ac:dyDescent="0.25">
      <c r="B12" s="36">
        <v>3</v>
      </c>
      <c r="C12" s="36"/>
      <c r="D12" s="36"/>
      <c r="E12" s="37" t="s">
        <v>68</v>
      </c>
      <c r="F12" s="38" t="s">
        <v>69</v>
      </c>
      <c r="G12" s="2">
        <v>0</v>
      </c>
      <c r="H12" s="2">
        <v>0</v>
      </c>
      <c r="I12" s="2">
        <v>1</v>
      </c>
      <c r="J12" s="11">
        <v>1</v>
      </c>
      <c r="K12" s="11">
        <v>1</v>
      </c>
      <c r="L12" s="11">
        <v>0</v>
      </c>
      <c r="M12" s="2">
        <v>1</v>
      </c>
      <c r="N12" s="2">
        <v>1</v>
      </c>
      <c r="O12" s="2">
        <v>1</v>
      </c>
      <c r="P12" s="7">
        <f t="shared" si="4"/>
        <v>6</v>
      </c>
      <c r="Q12" s="40">
        <f t="shared" si="0"/>
        <v>6.6666666666666661</v>
      </c>
      <c r="R12" s="39"/>
      <c r="S12" s="41">
        <v>15.5</v>
      </c>
      <c r="U12" s="41">
        <v>7.5</v>
      </c>
      <c r="V12" s="41">
        <v>8.5</v>
      </c>
      <c r="W12" s="8"/>
      <c r="X12" s="9">
        <v>19</v>
      </c>
      <c r="Y12" s="40">
        <f t="shared" si="1"/>
        <v>38</v>
      </c>
      <c r="Z12" s="10"/>
      <c r="AA12" s="46">
        <f t="shared" si="2"/>
        <v>76.166666666666657</v>
      </c>
      <c r="AB12" s="47" t="str">
        <f t="shared" si="3"/>
        <v>B+</v>
      </c>
    </row>
    <row r="13" spans="1:28" x14ac:dyDescent="0.25">
      <c r="B13" s="36">
        <v>3</v>
      </c>
      <c r="C13" s="36"/>
      <c r="D13" s="36">
        <v>5753020402</v>
      </c>
      <c r="E13" s="37" t="s">
        <v>70</v>
      </c>
      <c r="F13" s="38" t="s">
        <v>71</v>
      </c>
      <c r="G13" s="2">
        <v>0</v>
      </c>
      <c r="H13" s="2">
        <v>0</v>
      </c>
      <c r="I13" s="2">
        <v>0</v>
      </c>
      <c r="J13" s="11">
        <v>1</v>
      </c>
      <c r="K13" s="11">
        <v>1</v>
      </c>
      <c r="L13" s="11">
        <v>0</v>
      </c>
      <c r="M13" s="2">
        <v>1</v>
      </c>
      <c r="N13" s="2">
        <v>1</v>
      </c>
      <c r="O13" s="2">
        <v>1</v>
      </c>
      <c r="P13" s="7">
        <f t="shared" si="4"/>
        <v>5</v>
      </c>
      <c r="Q13" s="40">
        <f t="shared" si="0"/>
        <v>5.5555555555555554</v>
      </c>
      <c r="R13" s="39"/>
      <c r="S13" s="41">
        <v>15.5</v>
      </c>
      <c r="U13" s="41">
        <v>7.5</v>
      </c>
      <c r="V13" s="41">
        <v>8.5</v>
      </c>
      <c r="W13" s="8"/>
      <c r="X13" s="9">
        <v>11</v>
      </c>
      <c r="Y13" s="40">
        <f t="shared" si="1"/>
        <v>22</v>
      </c>
      <c r="Z13" s="10"/>
      <c r="AA13" s="46">
        <f t="shared" si="2"/>
        <v>59.055555555555557</v>
      </c>
      <c r="AB13" s="47" t="str">
        <f t="shared" si="3"/>
        <v>D+</v>
      </c>
    </row>
    <row r="14" spans="1:28" x14ac:dyDescent="0.25">
      <c r="A14" s="48"/>
      <c r="B14" s="51">
        <v>4</v>
      </c>
      <c r="C14" s="51"/>
      <c r="D14" s="51">
        <v>5753020410</v>
      </c>
      <c r="E14" s="52" t="s">
        <v>54</v>
      </c>
      <c r="F14" s="53" t="s">
        <v>55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2">
        <v>1</v>
      </c>
      <c r="N14" s="2">
        <v>1</v>
      </c>
      <c r="O14" s="2">
        <v>1</v>
      </c>
      <c r="P14" s="7">
        <f t="shared" si="4"/>
        <v>9</v>
      </c>
      <c r="Q14" s="40">
        <f t="shared" si="0"/>
        <v>10</v>
      </c>
      <c r="R14" s="39"/>
      <c r="S14" s="41">
        <v>10.5</v>
      </c>
      <c r="U14" s="41">
        <v>3</v>
      </c>
      <c r="V14" s="41">
        <v>7.5</v>
      </c>
      <c r="W14" s="8"/>
      <c r="X14" s="9">
        <v>19</v>
      </c>
      <c r="Y14" s="40">
        <f t="shared" si="1"/>
        <v>38</v>
      </c>
      <c r="Z14" s="10"/>
      <c r="AA14" s="46">
        <f t="shared" si="2"/>
        <v>69</v>
      </c>
      <c r="AB14" s="47" t="str">
        <f t="shared" si="3"/>
        <v>C+</v>
      </c>
    </row>
    <row r="15" spans="1:28" x14ac:dyDescent="0.25">
      <c r="B15" s="51">
        <v>4</v>
      </c>
      <c r="C15" s="51"/>
      <c r="D15" s="51">
        <v>5553520098</v>
      </c>
      <c r="E15" s="52" t="s">
        <v>56</v>
      </c>
      <c r="F15" s="53" t="s">
        <v>57</v>
      </c>
      <c r="G15" s="2">
        <v>1</v>
      </c>
      <c r="H15" s="2">
        <v>1</v>
      </c>
      <c r="I15" s="2">
        <v>0</v>
      </c>
      <c r="J15" s="11">
        <v>0</v>
      </c>
      <c r="K15" s="11">
        <v>1</v>
      </c>
      <c r="L15" s="11">
        <v>1</v>
      </c>
      <c r="M15" s="2">
        <v>1</v>
      </c>
      <c r="N15" s="2">
        <v>1</v>
      </c>
      <c r="O15" s="2">
        <v>1</v>
      </c>
      <c r="P15" s="7">
        <f t="shared" si="4"/>
        <v>7</v>
      </c>
      <c r="Q15" s="40">
        <f t="shared" si="0"/>
        <v>7.7777777777777777</v>
      </c>
      <c r="R15" s="39"/>
      <c r="S15" s="41">
        <v>10.5</v>
      </c>
      <c r="U15" s="41">
        <v>0</v>
      </c>
      <c r="V15" s="41">
        <v>7.5</v>
      </c>
      <c r="W15" s="8"/>
      <c r="X15" s="9">
        <v>16</v>
      </c>
      <c r="Y15" s="40">
        <f t="shared" si="1"/>
        <v>32</v>
      </c>
      <c r="Z15" s="10"/>
      <c r="AA15" s="46">
        <f t="shared" si="2"/>
        <v>57.777777777777779</v>
      </c>
      <c r="AB15" s="47" t="str">
        <f t="shared" si="3"/>
        <v>D+</v>
      </c>
    </row>
    <row r="16" spans="1:28" x14ac:dyDescent="0.25">
      <c r="B16" s="51">
        <v>4</v>
      </c>
      <c r="C16" s="51"/>
      <c r="D16" s="51">
        <v>5753020469</v>
      </c>
      <c r="E16" s="52" t="s">
        <v>58</v>
      </c>
      <c r="F16" s="53" t="s">
        <v>59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2">
        <v>1</v>
      </c>
      <c r="N16" s="2">
        <v>1</v>
      </c>
      <c r="O16" s="2">
        <v>1</v>
      </c>
      <c r="P16" s="7">
        <f t="shared" si="4"/>
        <v>9</v>
      </c>
      <c r="Q16" s="40">
        <f t="shared" si="0"/>
        <v>10</v>
      </c>
      <c r="R16" s="39"/>
      <c r="S16" s="41">
        <v>10.5</v>
      </c>
      <c r="U16" s="41">
        <v>3</v>
      </c>
      <c r="V16" s="41">
        <v>7.5</v>
      </c>
      <c r="W16" s="8"/>
      <c r="X16" s="9">
        <v>20</v>
      </c>
      <c r="Y16" s="40">
        <f t="shared" si="1"/>
        <v>40</v>
      </c>
      <c r="Z16" s="10"/>
      <c r="AA16" s="46">
        <f t="shared" si="2"/>
        <v>71</v>
      </c>
      <c r="AB16" s="47" t="str">
        <f t="shared" si="3"/>
        <v>B</v>
      </c>
    </row>
    <row r="17" spans="2:28" x14ac:dyDescent="0.25">
      <c r="B17" s="51">
        <v>4</v>
      </c>
      <c r="C17" s="51"/>
      <c r="D17" s="51">
        <v>5753020600</v>
      </c>
      <c r="E17" s="52" t="s">
        <v>60</v>
      </c>
      <c r="F17" s="53" t="s">
        <v>61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2">
        <v>1</v>
      </c>
      <c r="N17" s="2">
        <v>1</v>
      </c>
      <c r="O17" s="2">
        <v>1</v>
      </c>
      <c r="P17" s="7">
        <f t="shared" si="4"/>
        <v>9</v>
      </c>
      <c r="Q17" s="40">
        <f t="shared" si="0"/>
        <v>10</v>
      </c>
      <c r="R17" s="39"/>
      <c r="S17" s="41">
        <v>10.5</v>
      </c>
      <c r="U17" s="41">
        <v>3</v>
      </c>
      <c r="V17" s="41">
        <v>7.5</v>
      </c>
      <c r="W17" s="8"/>
      <c r="X17" s="9">
        <v>12</v>
      </c>
      <c r="Y17" s="40">
        <f t="shared" si="1"/>
        <v>24</v>
      </c>
      <c r="Z17" s="10"/>
      <c r="AA17" s="46">
        <f t="shared" si="2"/>
        <v>55</v>
      </c>
      <c r="AB17" s="47" t="str">
        <f t="shared" si="3"/>
        <v>D+</v>
      </c>
    </row>
    <row r="19" spans="2:28" x14ac:dyDescent="0.25">
      <c r="B19" s="58" t="s">
        <v>30</v>
      </c>
      <c r="C19" s="58"/>
      <c r="D19" s="58"/>
      <c r="E19" s="59"/>
      <c r="F19" s="59"/>
    </row>
  </sheetData>
  <sortState ref="A5:AO17">
    <sortCondition ref="B5:B17"/>
  </sortState>
  <mergeCells count="3">
    <mergeCell ref="X2:Y2"/>
    <mergeCell ref="AA2:AB2"/>
    <mergeCell ref="B19:F19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1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0" t="s">
        <v>24</v>
      </c>
      <c r="O14" s="61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8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 t="s">
        <v>23</v>
      </c>
      <c r="O16" s="28">
        <f>COUNTIF(Scores!AB5:AB17,"A")</f>
        <v>5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7" t="s">
        <v>22</v>
      </c>
      <c r="O17" s="28">
        <f>COUNTIF(Scores!AB5:AB17,"B+")</f>
        <v>2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 t="s">
        <v>17</v>
      </c>
      <c r="O18" s="28">
        <f>COUNTIF(Scores!AB5:AB17,"B")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 t="s">
        <v>18</v>
      </c>
      <c r="O19" s="28">
        <f>COUNTIF(Scores!AB5:AB17,"C+")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 t="s">
        <v>19</v>
      </c>
      <c r="O20" s="28">
        <f>COUNTIF(Scores!AB4:AB17,"C")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 t="s">
        <v>20</v>
      </c>
      <c r="O21" s="28">
        <f>COUNTIF(Scores!AB5:AB17,"D+")</f>
        <v>3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 t="s">
        <v>37</v>
      </c>
      <c r="O22" s="28">
        <f>COUNTIF(Scores!AB5:AB17,"D")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 t="s">
        <v>21</v>
      </c>
      <c r="O23" s="28">
        <f>COUNTIF(Scores!AB5:AB17,"FAIL")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9" t="s">
        <v>25</v>
      </c>
      <c r="O24" s="30">
        <f>COUNTIF(Scores!AB5:AB17,"I")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3" t="s">
        <v>35</v>
      </c>
      <c r="C31" s="64"/>
      <c r="D31" s="65"/>
      <c r="E31" s="26">
        <f>AVERAGE(Scores!Y5:Y17)</f>
        <v>37.53846153846154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2" t="s">
        <v>31</v>
      </c>
      <c r="C32" s="62"/>
      <c r="D32" s="62"/>
      <c r="E32" s="31">
        <f>AVERAGE(Scores!AA5:AA17)</f>
        <v>74.705128205128204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2" t="s">
        <v>29</v>
      </c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2014-12-24T04:12:30Z</dcterms:modified>
</cp:coreProperties>
</file>