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320" windowHeight="9735"/>
  </bookViews>
  <sheets>
    <sheet name="Scores" sheetId="1" r:id="rId1"/>
    <sheet name="Results summary" sheetId="2" r:id="rId2"/>
  </sheets>
  <definedNames>
    <definedName name="_xlnm._FilterDatabase" localSheetId="0" hidden="1">Scores!$A$5:$AD$19</definedName>
  </definedNames>
  <calcPr calcId="125725"/>
</workbook>
</file>

<file path=xl/calcChain.xml><?xml version="1.0" encoding="utf-8"?>
<calcChain xmlns="http://schemas.openxmlformats.org/spreadsheetml/2006/main">
  <c r="AC6" i="1"/>
  <c r="AC5"/>
  <c r="AC9"/>
  <c r="AC10"/>
  <c r="AC12"/>
  <c r="AC13"/>
  <c r="AC19"/>
  <c r="AC18"/>
  <c r="AC14"/>
  <c r="Z9"/>
  <c r="Z5"/>
  <c r="Z6"/>
  <c r="Z10"/>
  <c r="Z7"/>
  <c r="Z13"/>
  <c r="Z17"/>
  <c r="Z8"/>
  <c r="Z11"/>
  <c r="Z18"/>
  <c r="Z12"/>
  <c r="Z19"/>
  <c r="Z14"/>
  <c r="Z15"/>
  <c r="Z16"/>
  <c r="Q9"/>
  <c r="R9" s="1"/>
  <c r="Q5"/>
  <c r="R5" s="1"/>
  <c r="Q6"/>
  <c r="R6" s="1"/>
  <c r="Q10"/>
  <c r="R10" s="1"/>
  <c r="Q7"/>
  <c r="R7" s="1"/>
  <c r="Q13"/>
  <c r="R13" s="1"/>
  <c r="Q17"/>
  <c r="R17" s="1"/>
  <c r="Q8"/>
  <c r="R8" s="1"/>
  <c r="Q11"/>
  <c r="R11" s="1"/>
  <c r="Q18"/>
  <c r="R18" s="1"/>
  <c r="Q12"/>
  <c r="R12" s="1"/>
  <c r="Q19"/>
  <c r="R19" s="1"/>
  <c r="Q14"/>
  <c r="R14" s="1"/>
  <c r="Q15"/>
  <c r="R15" s="1"/>
  <c r="Q16"/>
  <c r="R16" s="1"/>
  <c r="AB16" l="1"/>
  <c r="AC16" s="1"/>
  <c r="AB14"/>
  <c r="AB12"/>
  <c r="AB11"/>
  <c r="AC11" s="1"/>
  <c r="AB17"/>
  <c r="AC17" s="1"/>
  <c r="AB7"/>
  <c r="AC7" s="1"/>
  <c r="AB6"/>
  <c r="AB9"/>
  <c r="AB15"/>
  <c r="AC15" s="1"/>
  <c r="AB19"/>
  <c r="AB18"/>
  <c r="AB8"/>
  <c r="AC8" s="1"/>
  <c r="AB13"/>
  <c r="AB10"/>
  <c r="AB5"/>
  <c r="E31" i="2"/>
  <c r="E32" l="1"/>
  <c r="O22"/>
  <c r="O23"/>
  <c r="O18"/>
  <c r="O24"/>
  <c r="O19"/>
  <c r="O17"/>
  <c r="O20"/>
  <c r="O16"/>
  <c r="O21"/>
</calcChain>
</file>

<file path=xl/sharedStrings.xml><?xml version="1.0" encoding="utf-8"?>
<sst xmlns="http://schemas.openxmlformats.org/spreadsheetml/2006/main" count="95" uniqueCount="77">
  <si>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</si>
  <si>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</si>
  <si>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</si>
  <si>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</si>
  <si>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</si>
  <si>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</si>
  <si>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</si>
  <si>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</si>
  <si>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</si>
  <si>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</si>
  <si>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</si>
  <si>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</si>
  <si>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</si>
  <si>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</si>
  <si>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</si>
  <si>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</si>
  <si>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</si>
  <si>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</si>
  <si>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</si>
  <si>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</si>
  <si>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</si>
  <si>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</si>
  <si>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</si>
  <si>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</si>
  <si>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</si>
  <si>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</si>
  <si>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</si>
  <si>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</si>
  <si>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</si>
  <si>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</si>
  <si>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</si>
  <si>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MR</t>
  </si>
  <si>
    <t>MS</t>
  </si>
  <si>
    <t>/25</t>
  </si>
  <si>
    <t>/20</t>
  </si>
  <si>
    <t>D</t>
  </si>
  <si>
    <t>MICHAEL</t>
  </si>
  <si>
    <t>L7</t>
  </si>
  <si>
    <t>/80</t>
  </si>
  <si>
    <t>Quizzes</t>
  </si>
  <si>
    <t>/10</t>
  </si>
  <si>
    <t>Presentation</t>
  </si>
  <si>
    <t>L8</t>
  </si>
  <si>
    <t>L9</t>
  </si>
  <si>
    <t>/9</t>
  </si>
  <si>
    <t>VAN DEN BOSCH</t>
  </si>
  <si>
    <t>JACKY</t>
  </si>
  <si>
    <t>PECQUEUR</t>
  </si>
  <si>
    <t>MOHAMMAD</t>
  </si>
  <si>
    <t>ASAADI</t>
  </si>
  <si>
    <t>JASON</t>
  </si>
  <si>
    <t>ALAVI</t>
  </si>
  <si>
    <t>MARTYN</t>
  </si>
  <si>
    <t>KRUGEL</t>
  </si>
  <si>
    <t>CHONLAKON</t>
  </si>
  <si>
    <t>BUAPAN</t>
  </si>
  <si>
    <t>ALORIA</t>
  </si>
  <si>
    <t>NICO ANGELO</t>
  </si>
  <si>
    <t>KAPIL</t>
  </si>
  <si>
    <t>DAYA</t>
  </si>
  <si>
    <t>MATTHEW</t>
  </si>
  <si>
    <t>MURT</t>
  </si>
  <si>
    <t>BENJAMIN</t>
  </si>
  <si>
    <t>MURPHY</t>
  </si>
  <si>
    <t>ALASTAIR</t>
  </si>
  <si>
    <t>PATTERSON</t>
  </si>
  <si>
    <t>TOMAS</t>
  </si>
  <si>
    <t>GONZALES</t>
  </si>
  <si>
    <t>HOI MUN</t>
  </si>
  <si>
    <t>WONG</t>
  </si>
  <si>
    <t>LAWAN</t>
  </si>
  <si>
    <t>ATWICHAI</t>
  </si>
  <si>
    <t>SIEW</t>
  </si>
  <si>
    <t xml:space="preserve">LAI NGOH (GEORGETTE) </t>
  </si>
  <si>
    <t>Mean average score on the exam</t>
  </si>
  <si>
    <t xml:space="preserve">Average course score out of 100 </t>
  </si>
  <si>
    <t>The top score/scores are highlighted</t>
  </si>
</sst>
</file>

<file path=xl/styles.xml><?xml version="1.0" encoding="utf-8"?>
<styleSheet xmlns="http://schemas.openxmlformats.org/spreadsheetml/2006/main">
  <numFmts count="1">
    <numFmt numFmtId="187" formatCode="0.0"/>
  </numFmts>
  <fonts count="19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7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4" borderId="0" xfId="0" applyFont="1" applyFill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5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0" xfId="0" applyFont="1" applyFill="1"/>
    <xf numFmtId="187" fontId="3" fillId="10" borderId="2" xfId="0" applyNumberFormat="1" applyFont="1" applyFill="1" applyBorder="1" applyAlignment="1" applyProtection="1">
      <alignment horizontal="center" wrapText="1"/>
    </xf>
    <xf numFmtId="0" fontId="4" fillId="3" borderId="2" xfId="0" applyFont="1" applyFill="1" applyBorder="1" applyAlignment="1">
      <alignment horizontal="center"/>
    </xf>
    <xf numFmtId="0" fontId="9" fillId="10" borderId="2" xfId="0" applyFont="1" applyFill="1" applyBorder="1" applyAlignment="1" applyProtection="1">
      <alignment horizontal="center" vertical="center"/>
      <protection locked="0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7" fillId="11" borderId="2" xfId="0" applyFont="1" applyFill="1" applyBorder="1" applyProtection="1">
      <protection locked="0"/>
    </xf>
    <xf numFmtId="0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87" fontId="18" fillId="12" borderId="2" xfId="0" applyNumberFormat="1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4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772071507255925E-2"/>
                  <c:y val="-9.344852035675629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8095E-3"/>
                  <c:y val="-4.14486696271970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8908E-2"/>
                  <c:y val="-8.813026333793584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473"/>
          <c:y val="9.2499906705974549E-2"/>
          <c:w val="6.0975697875822403E-2"/>
          <c:h val="0.82000099513627167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232" l="0.70000000000000062" r="0.70000000000000062" t="0.75000000000001232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21</xdr:row>
      <xdr:rowOff>95250</xdr:rowOff>
    </xdr:from>
    <xdr:to>
      <xdr:col>5</xdr:col>
      <xdr:colOff>887942</xdr:colOff>
      <xdr:row>24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r>
            <a:rPr lang="en-GB"/>
            <a:t>Grading standards were in line with the day course. The high number of A</a:t>
          </a:r>
          <a:r>
            <a:rPr lang="en-GB" baseline="0"/>
            <a:t> grades is due to the quality of the students (most were professional teachers or fluent in English).</a:t>
          </a:r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EN102 Evening Class (2014)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1"/>
  <sheetViews>
    <sheetView tabSelected="1" topLeftCell="D1" zoomScale="130" zoomScaleNormal="130" workbookViewId="0">
      <pane xSplit="4" topLeftCell="AB1" activePane="topRight" state="frozen"/>
      <selection activeCell="D43" sqref="D43"/>
      <selection pane="topRight" activeCell="V29" sqref="V29"/>
    </sheetView>
  </sheetViews>
  <sheetFormatPr defaultRowHeight="15"/>
  <cols>
    <col min="1" max="2" width="9.140625" style="1"/>
    <col min="3" max="3" width="8.140625" style="25" bestFit="1" customWidth="1"/>
    <col min="4" max="4" width="9.5703125" style="3" bestFit="1" customWidth="1"/>
    <col min="5" max="5" width="5.42578125" style="3" bestFit="1" customWidth="1"/>
    <col min="6" max="6" width="24.42578125" style="1" bestFit="1" customWidth="1"/>
    <col min="7" max="7" width="24.140625" style="1" bestFit="1" customWidth="1"/>
    <col min="8" max="8" width="3.85546875" style="1" customWidth="1"/>
    <col min="9" max="16" width="3.5703125" style="1" customWidth="1"/>
    <col min="17" max="17" width="5.85546875" style="1" bestFit="1" customWidth="1"/>
    <col min="18" max="18" width="5.5703125" style="1" bestFit="1" customWidth="1"/>
    <col min="19" max="19" width="5.5703125" customWidth="1"/>
    <col min="20" max="20" width="9.7109375" style="1" customWidth="1"/>
    <col min="21" max="21" width="9" style="1" customWidth="1"/>
    <col min="22" max="22" width="3.7109375" customWidth="1"/>
    <col min="23" max="23" width="16.28515625" style="1" bestFit="1" customWidth="1"/>
    <col min="24" max="24" width="3.85546875" customWidth="1"/>
    <col min="25" max="25" width="9.7109375" style="1" customWidth="1"/>
    <col min="26" max="26" width="7.7109375" style="1" bestFit="1" customWidth="1"/>
    <col min="27" max="27" width="3.5703125" style="1" customWidth="1"/>
    <col min="28" max="28" width="11.42578125" style="1" bestFit="1" customWidth="1"/>
    <col min="29" max="29" width="7" style="1" bestFit="1" customWidth="1"/>
    <col min="30" max="30" width="3.140625" style="1" customWidth="1"/>
    <col min="31" max="31" width="10.85546875" style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>
      <c r="A2" s="16" t="s">
        <v>0</v>
      </c>
      <c r="B2" s="16"/>
      <c r="C2" s="27" t="s">
        <v>1</v>
      </c>
      <c r="D2" s="17" t="s">
        <v>2</v>
      </c>
      <c r="E2" s="17" t="s">
        <v>3</v>
      </c>
      <c r="F2" s="17" t="s">
        <v>4</v>
      </c>
      <c r="G2" s="18" t="s">
        <v>5</v>
      </c>
      <c r="H2" s="35" t="s">
        <v>6</v>
      </c>
      <c r="I2" s="12"/>
      <c r="J2" s="12"/>
      <c r="K2" s="12"/>
      <c r="L2" s="12"/>
      <c r="M2" s="12"/>
      <c r="N2" s="12"/>
      <c r="O2" s="12"/>
      <c r="P2" s="12"/>
      <c r="Q2" s="12"/>
      <c r="R2" s="13"/>
      <c r="T2" s="55" t="s">
        <v>39</v>
      </c>
      <c r="U2" s="56"/>
      <c r="W2" s="48" t="s">
        <v>41</v>
      </c>
      <c r="Y2" s="55" t="s">
        <v>7</v>
      </c>
      <c r="Z2" s="56"/>
      <c r="AA2" s="4"/>
      <c r="AB2" s="57" t="s">
        <v>8</v>
      </c>
      <c r="AC2" s="58"/>
    </row>
    <row r="3" spans="1:29" ht="23.25">
      <c r="A3" s="19"/>
      <c r="B3" s="19"/>
      <c r="C3" s="20"/>
      <c r="D3" s="20"/>
      <c r="E3" s="20"/>
      <c r="F3" s="21"/>
      <c r="G3" s="22"/>
      <c r="H3" s="1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37</v>
      </c>
      <c r="O3" s="5" t="s">
        <v>42</v>
      </c>
      <c r="P3" s="5" t="s">
        <v>43</v>
      </c>
      <c r="Q3" s="46" t="s">
        <v>27</v>
      </c>
      <c r="R3" s="47" t="s">
        <v>28</v>
      </c>
      <c r="T3" s="50">
        <v>1</v>
      </c>
      <c r="U3" s="50">
        <v>2</v>
      </c>
      <c r="W3" s="46" t="s">
        <v>27</v>
      </c>
      <c r="Y3" s="46" t="s">
        <v>27</v>
      </c>
      <c r="Z3" s="45" t="s">
        <v>15</v>
      </c>
      <c r="AA3" s="6"/>
      <c r="AB3" s="36" t="s">
        <v>8</v>
      </c>
      <c r="AC3" s="36" t="s">
        <v>16</v>
      </c>
    </row>
    <row r="4" spans="1:29">
      <c r="C4" s="3"/>
      <c r="Q4" s="3" t="s">
        <v>44</v>
      </c>
      <c r="R4" s="3" t="s">
        <v>34</v>
      </c>
      <c r="T4" s="3" t="s">
        <v>40</v>
      </c>
      <c r="U4" s="3" t="s">
        <v>40</v>
      </c>
      <c r="W4" s="3" t="s">
        <v>34</v>
      </c>
      <c r="Y4" s="3" t="s">
        <v>33</v>
      </c>
      <c r="Z4" s="3" t="s">
        <v>38</v>
      </c>
      <c r="AB4" s="3" t="s">
        <v>17</v>
      </c>
    </row>
    <row r="5" spans="1:29">
      <c r="A5" s="40"/>
      <c r="B5" s="40"/>
      <c r="C5" s="41"/>
      <c r="D5" s="37">
        <v>1</v>
      </c>
      <c r="E5" s="37" t="s">
        <v>31</v>
      </c>
      <c r="F5" s="38" t="s">
        <v>46</v>
      </c>
      <c r="G5" s="39" t="s">
        <v>47</v>
      </c>
      <c r="H5" s="11">
        <v>1</v>
      </c>
      <c r="I5" s="11">
        <v>1</v>
      </c>
      <c r="J5" s="2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8">
        <f t="shared" ref="Q5:Q19" si="0">SUM(H5:P5)</f>
        <v>9</v>
      </c>
      <c r="R5" s="43">
        <f t="shared" ref="R5:R19" si="1">Q5/9*10</f>
        <v>10</v>
      </c>
      <c r="T5" s="9">
        <v>9</v>
      </c>
      <c r="U5" s="9">
        <v>10</v>
      </c>
      <c r="W5" s="9">
        <v>19</v>
      </c>
      <c r="X5" s="42"/>
      <c r="Y5" s="9">
        <v>22</v>
      </c>
      <c r="Z5" s="43">
        <f t="shared" ref="Z5:Z19" si="2">Y5*2</f>
        <v>44</v>
      </c>
      <c r="AA5" s="10"/>
      <c r="AB5" s="51">
        <f t="shared" ref="AB5:AB19" si="3">R5+T5+U5+W5+Z5</f>
        <v>92</v>
      </c>
      <c r="AC5" s="44" t="str">
        <f t="shared" ref="AC5:AC19" si="4">IF(AB5&gt;=79.5,"A",IF(AB5&gt;=74.5,"B+",IF(AB5&gt;=69.5,"B",IF(AB5&gt;=64.5,"C+",IF(AB5&gt;=59.5,"C",IF(AB5&gt;=54.5,"D+",IF(AB5&gt;=44.5,"D",IF(AB5&lt;44.5,"FAIL"))))))))</f>
        <v>A</v>
      </c>
    </row>
    <row r="6" spans="1:29">
      <c r="A6" s="7"/>
      <c r="B6" s="7"/>
      <c r="C6" s="26"/>
      <c r="D6" s="37">
        <v>1</v>
      </c>
      <c r="E6" s="37" t="s">
        <v>31</v>
      </c>
      <c r="F6" s="38" t="s">
        <v>48</v>
      </c>
      <c r="G6" s="39" t="s">
        <v>49</v>
      </c>
      <c r="H6" s="11">
        <v>1</v>
      </c>
      <c r="I6" s="11">
        <v>1</v>
      </c>
      <c r="J6" s="2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8">
        <f t="shared" si="0"/>
        <v>9</v>
      </c>
      <c r="R6" s="43">
        <f t="shared" si="1"/>
        <v>10</v>
      </c>
      <c r="T6" s="9">
        <v>9</v>
      </c>
      <c r="U6" s="9">
        <v>10</v>
      </c>
      <c r="W6" s="9">
        <v>19</v>
      </c>
      <c r="X6" s="42"/>
      <c r="Y6" s="9">
        <v>18</v>
      </c>
      <c r="Z6" s="43">
        <f t="shared" si="2"/>
        <v>36</v>
      </c>
      <c r="AA6" s="10"/>
      <c r="AB6" s="51">
        <f t="shared" si="3"/>
        <v>84</v>
      </c>
      <c r="AC6" s="44" t="str">
        <f t="shared" si="4"/>
        <v>A</v>
      </c>
    </row>
    <row r="7" spans="1:29">
      <c r="A7" s="7"/>
      <c r="B7" s="7"/>
      <c r="C7" s="26"/>
      <c r="D7" s="37">
        <v>1</v>
      </c>
      <c r="E7" s="37" t="s">
        <v>31</v>
      </c>
      <c r="F7" s="38" t="s">
        <v>52</v>
      </c>
      <c r="G7" s="39" t="s">
        <v>53</v>
      </c>
      <c r="H7" s="11">
        <v>1</v>
      </c>
      <c r="I7" s="11">
        <v>1</v>
      </c>
      <c r="J7" s="2">
        <v>1</v>
      </c>
      <c r="K7" s="11">
        <v>1</v>
      </c>
      <c r="L7" s="11">
        <v>0</v>
      </c>
      <c r="M7" s="11">
        <v>1</v>
      </c>
      <c r="N7" s="11">
        <v>1</v>
      </c>
      <c r="O7" s="11">
        <v>1</v>
      </c>
      <c r="P7" s="11">
        <v>1</v>
      </c>
      <c r="Q7" s="8">
        <f t="shared" si="0"/>
        <v>8</v>
      </c>
      <c r="R7" s="43">
        <f t="shared" si="1"/>
        <v>8.8888888888888893</v>
      </c>
      <c r="T7" s="9">
        <v>9</v>
      </c>
      <c r="U7" s="9">
        <v>10</v>
      </c>
      <c r="W7" s="9">
        <v>19</v>
      </c>
      <c r="X7" s="42"/>
      <c r="Y7" s="9">
        <v>25</v>
      </c>
      <c r="Z7" s="43">
        <f t="shared" si="2"/>
        <v>50</v>
      </c>
      <c r="AA7" s="10"/>
      <c r="AB7" s="51">
        <f t="shared" si="3"/>
        <v>96.888888888888886</v>
      </c>
      <c r="AC7" s="44" t="str">
        <f t="shared" si="4"/>
        <v>A</v>
      </c>
    </row>
    <row r="8" spans="1:29">
      <c r="A8" s="40"/>
      <c r="B8" s="40"/>
      <c r="C8" s="41"/>
      <c r="D8" s="37">
        <v>1</v>
      </c>
      <c r="E8" s="37" t="s">
        <v>31</v>
      </c>
      <c r="F8" s="38" t="s">
        <v>58</v>
      </c>
      <c r="G8" s="39" t="s">
        <v>59</v>
      </c>
      <c r="H8" s="11">
        <v>1</v>
      </c>
      <c r="I8" s="11">
        <v>1</v>
      </c>
      <c r="J8" s="2">
        <v>1</v>
      </c>
      <c r="K8" s="11">
        <v>1</v>
      </c>
      <c r="L8" s="11">
        <v>1</v>
      </c>
      <c r="M8" s="11">
        <v>0</v>
      </c>
      <c r="N8" s="11">
        <v>1</v>
      </c>
      <c r="O8" s="11">
        <v>1</v>
      </c>
      <c r="P8" s="11">
        <v>1</v>
      </c>
      <c r="Q8" s="8">
        <f t="shared" si="0"/>
        <v>8</v>
      </c>
      <c r="R8" s="43">
        <f t="shared" si="1"/>
        <v>8.8888888888888893</v>
      </c>
      <c r="T8" s="9">
        <v>9</v>
      </c>
      <c r="U8" s="9">
        <v>10</v>
      </c>
      <c r="W8" s="9">
        <v>19</v>
      </c>
      <c r="X8" s="42"/>
      <c r="Y8" s="9">
        <v>24</v>
      </c>
      <c r="Z8" s="43">
        <f t="shared" si="2"/>
        <v>48</v>
      </c>
      <c r="AA8" s="10"/>
      <c r="AB8" s="51">
        <f t="shared" si="3"/>
        <v>94.888888888888886</v>
      </c>
      <c r="AC8" s="44" t="str">
        <f t="shared" si="4"/>
        <v>A</v>
      </c>
    </row>
    <row r="9" spans="1:29">
      <c r="A9" s="7"/>
      <c r="B9" s="7"/>
      <c r="C9" s="26"/>
      <c r="D9" s="52">
        <v>2</v>
      </c>
      <c r="E9" s="52" t="s">
        <v>31</v>
      </c>
      <c r="F9" s="53" t="s">
        <v>36</v>
      </c>
      <c r="G9" s="54" t="s">
        <v>45</v>
      </c>
      <c r="H9" s="11">
        <v>1</v>
      </c>
      <c r="I9" s="11">
        <v>1</v>
      </c>
      <c r="J9" s="2">
        <v>0</v>
      </c>
      <c r="K9" s="11">
        <v>1</v>
      </c>
      <c r="L9" s="11">
        <v>0</v>
      </c>
      <c r="M9" s="11">
        <v>1</v>
      </c>
      <c r="N9" s="11">
        <v>1</v>
      </c>
      <c r="O9" s="11">
        <v>1</v>
      </c>
      <c r="P9" s="11">
        <v>1</v>
      </c>
      <c r="Q9" s="8">
        <f t="shared" si="0"/>
        <v>7</v>
      </c>
      <c r="R9" s="43">
        <f t="shared" si="1"/>
        <v>7.7777777777777777</v>
      </c>
      <c r="T9" s="9">
        <v>9</v>
      </c>
      <c r="U9" s="9">
        <v>9.5</v>
      </c>
      <c r="W9" s="9">
        <v>18.5</v>
      </c>
      <c r="X9" s="42"/>
      <c r="Y9" s="9">
        <v>23</v>
      </c>
      <c r="Z9" s="43">
        <f t="shared" si="2"/>
        <v>46</v>
      </c>
      <c r="AA9" s="10"/>
      <c r="AB9" s="51">
        <f t="shared" si="3"/>
        <v>90.777777777777771</v>
      </c>
      <c r="AC9" s="44" t="str">
        <f t="shared" si="4"/>
        <v>A</v>
      </c>
    </row>
    <row r="10" spans="1:29">
      <c r="A10" s="40"/>
      <c r="B10" s="40"/>
      <c r="C10" s="41"/>
      <c r="D10" s="52">
        <v>2</v>
      </c>
      <c r="E10" s="52" t="s">
        <v>31</v>
      </c>
      <c r="F10" s="53" t="s">
        <v>50</v>
      </c>
      <c r="G10" s="54" t="s">
        <v>51</v>
      </c>
      <c r="H10" s="11">
        <v>1</v>
      </c>
      <c r="I10" s="11">
        <v>1</v>
      </c>
      <c r="J10" s="2">
        <v>0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8">
        <f t="shared" si="0"/>
        <v>8</v>
      </c>
      <c r="R10" s="43">
        <f t="shared" si="1"/>
        <v>8.8888888888888893</v>
      </c>
      <c r="T10" s="9">
        <v>9</v>
      </c>
      <c r="U10" s="9">
        <v>9.5</v>
      </c>
      <c r="W10" s="9">
        <v>18.5</v>
      </c>
      <c r="X10" s="42"/>
      <c r="Y10" s="9">
        <v>23</v>
      </c>
      <c r="Z10" s="43">
        <f t="shared" si="2"/>
        <v>46</v>
      </c>
      <c r="AA10" s="10"/>
      <c r="AB10" s="51">
        <f t="shared" si="3"/>
        <v>91.888888888888886</v>
      </c>
      <c r="AC10" s="44" t="str">
        <f t="shared" si="4"/>
        <v>A</v>
      </c>
    </row>
    <row r="11" spans="1:29">
      <c r="A11" s="7"/>
      <c r="B11" s="7"/>
      <c r="C11" s="26"/>
      <c r="D11" s="52">
        <v>2</v>
      </c>
      <c r="E11" s="52" t="s">
        <v>31</v>
      </c>
      <c r="F11" s="53" t="s">
        <v>60</v>
      </c>
      <c r="G11" s="54" t="s">
        <v>61</v>
      </c>
      <c r="H11" s="11">
        <v>1</v>
      </c>
      <c r="I11" s="11">
        <v>1</v>
      </c>
      <c r="J11" s="2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8">
        <f t="shared" si="0"/>
        <v>9</v>
      </c>
      <c r="R11" s="43">
        <f t="shared" si="1"/>
        <v>10</v>
      </c>
      <c r="T11" s="9">
        <v>9</v>
      </c>
      <c r="U11" s="9">
        <v>9.5</v>
      </c>
      <c r="W11" s="9">
        <v>18.5</v>
      </c>
      <c r="X11" s="42"/>
      <c r="Y11" s="9">
        <v>25</v>
      </c>
      <c r="Z11" s="43">
        <f t="shared" si="2"/>
        <v>50</v>
      </c>
      <c r="AA11" s="10"/>
      <c r="AB11" s="51">
        <f t="shared" si="3"/>
        <v>97</v>
      </c>
      <c r="AC11" s="44" t="str">
        <f t="shared" si="4"/>
        <v>A</v>
      </c>
    </row>
    <row r="12" spans="1:29">
      <c r="A12" s="7"/>
      <c r="B12" s="7"/>
      <c r="C12" s="26"/>
      <c r="D12" s="52">
        <v>2</v>
      </c>
      <c r="E12" s="52" t="s">
        <v>31</v>
      </c>
      <c r="F12" s="53" t="s">
        <v>64</v>
      </c>
      <c r="G12" s="54" t="s">
        <v>65</v>
      </c>
      <c r="H12" s="11">
        <v>1</v>
      </c>
      <c r="I12" s="11">
        <v>1</v>
      </c>
      <c r="J12" s="2">
        <v>0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8">
        <f t="shared" si="0"/>
        <v>8</v>
      </c>
      <c r="R12" s="43">
        <f t="shared" si="1"/>
        <v>8.8888888888888893</v>
      </c>
      <c r="T12" s="9">
        <v>9</v>
      </c>
      <c r="U12" s="9">
        <v>9.5</v>
      </c>
      <c r="W12" s="9">
        <v>18.5</v>
      </c>
      <c r="X12" s="42"/>
      <c r="Y12" s="9">
        <v>24</v>
      </c>
      <c r="Z12" s="43">
        <f t="shared" si="2"/>
        <v>48</v>
      </c>
      <c r="AA12" s="10"/>
      <c r="AB12" s="51">
        <f t="shared" si="3"/>
        <v>93.888888888888886</v>
      </c>
      <c r="AC12" s="44" t="str">
        <f t="shared" si="4"/>
        <v>A</v>
      </c>
    </row>
    <row r="13" spans="1:29">
      <c r="A13" s="40"/>
      <c r="B13" s="40"/>
      <c r="C13" s="41"/>
      <c r="D13" s="37">
        <v>3</v>
      </c>
      <c r="E13" s="37" t="s">
        <v>31</v>
      </c>
      <c r="F13" s="38" t="s">
        <v>54</v>
      </c>
      <c r="G13" s="39" t="s">
        <v>55</v>
      </c>
      <c r="H13" s="11">
        <v>1</v>
      </c>
      <c r="I13" s="11">
        <v>1</v>
      </c>
      <c r="J13" s="2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8">
        <f t="shared" si="0"/>
        <v>9</v>
      </c>
      <c r="R13" s="43">
        <f t="shared" si="1"/>
        <v>10</v>
      </c>
      <c r="T13" s="9">
        <v>5</v>
      </c>
      <c r="U13" s="9">
        <v>6.5</v>
      </c>
      <c r="W13" s="9">
        <v>16.5</v>
      </c>
      <c r="X13" s="42"/>
      <c r="Y13" s="9">
        <v>22</v>
      </c>
      <c r="Z13" s="43">
        <f t="shared" si="2"/>
        <v>44</v>
      </c>
      <c r="AA13" s="10"/>
      <c r="AB13" s="51">
        <f t="shared" si="3"/>
        <v>82</v>
      </c>
      <c r="AC13" s="44" t="str">
        <f t="shared" si="4"/>
        <v>A</v>
      </c>
    </row>
    <row r="14" spans="1:29">
      <c r="A14" s="40"/>
      <c r="B14" s="40"/>
      <c r="C14" s="41"/>
      <c r="D14" s="37">
        <v>3</v>
      </c>
      <c r="E14" s="37" t="s">
        <v>31</v>
      </c>
      <c r="F14" s="38" t="s">
        <v>68</v>
      </c>
      <c r="G14" s="39" t="s">
        <v>69</v>
      </c>
      <c r="H14" s="11">
        <v>1</v>
      </c>
      <c r="I14" s="11">
        <v>0</v>
      </c>
      <c r="J14" s="2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8">
        <f t="shared" si="0"/>
        <v>8</v>
      </c>
      <c r="R14" s="43">
        <f t="shared" si="1"/>
        <v>8.8888888888888893</v>
      </c>
      <c r="T14" s="9">
        <v>5</v>
      </c>
      <c r="U14" s="9">
        <v>6.5</v>
      </c>
      <c r="W14" s="9">
        <v>16.5</v>
      </c>
      <c r="X14" s="42"/>
      <c r="Y14" s="9">
        <v>24</v>
      </c>
      <c r="Z14" s="43">
        <f t="shared" si="2"/>
        <v>48</v>
      </c>
      <c r="AA14" s="10"/>
      <c r="AB14" s="51">
        <f t="shared" si="3"/>
        <v>84.888888888888886</v>
      </c>
      <c r="AC14" s="44" t="str">
        <f t="shared" si="4"/>
        <v>A</v>
      </c>
    </row>
    <row r="15" spans="1:29">
      <c r="A15" s="40"/>
      <c r="B15" s="40"/>
      <c r="C15" s="41"/>
      <c r="D15" s="37">
        <v>3</v>
      </c>
      <c r="E15" s="37" t="s">
        <v>32</v>
      </c>
      <c r="F15" s="38" t="s">
        <v>70</v>
      </c>
      <c r="G15" s="39" t="s">
        <v>71</v>
      </c>
      <c r="H15" s="11">
        <v>1</v>
      </c>
      <c r="I15" s="11">
        <v>1</v>
      </c>
      <c r="J15" s="2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8">
        <f t="shared" si="0"/>
        <v>9</v>
      </c>
      <c r="R15" s="43">
        <f t="shared" si="1"/>
        <v>10</v>
      </c>
      <c r="T15" s="9">
        <v>5</v>
      </c>
      <c r="U15" s="9">
        <v>6.5</v>
      </c>
      <c r="W15" s="9">
        <v>16.5</v>
      </c>
      <c r="X15" s="42"/>
      <c r="Y15" s="9">
        <v>15</v>
      </c>
      <c r="Z15" s="43">
        <f t="shared" si="2"/>
        <v>30</v>
      </c>
      <c r="AA15" s="10"/>
      <c r="AB15" s="51">
        <f t="shared" si="3"/>
        <v>68</v>
      </c>
      <c r="AC15" s="44" t="str">
        <f t="shared" si="4"/>
        <v>C+</v>
      </c>
    </row>
    <row r="16" spans="1:29">
      <c r="A16" s="40"/>
      <c r="B16" s="40"/>
      <c r="C16" s="41"/>
      <c r="D16" s="37">
        <v>3</v>
      </c>
      <c r="E16" s="37" t="s">
        <v>32</v>
      </c>
      <c r="F16" s="38" t="s">
        <v>73</v>
      </c>
      <c r="G16" s="39" t="s">
        <v>72</v>
      </c>
      <c r="H16" s="11">
        <v>1</v>
      </c>
      <c r="I16" s="11">
        <v>1</v>
      </c>
      <c r="J16" s="2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8">
        <f t="shared" si="0"/>
        <v>9</v>
      </c>
      <c r="R16" s="43">
        <f t="shared" si="1"/>
        <v>10</v>
      </c>
      <c r="T16" s="9">
        <v>5</v>
      </c>
      <c r="U16" s="9">
        <v>6.5</v>
      </c>
      <c r="W16" s="9">
        <v>16.5</v>
      </c>
      <c r="X16" s="42"/>
      <c r="Y16" s="9">
        <v>22</v>
      </c>
      <c r="Z16" s="43">
        <f t="shared" si="2"/>
        <v>44</v>
      </c>
      <c r="AA16" s="10"/>
      <c r="AB16" s="51">
        <f t="shared" si="3"/>
        <v>82</v>
      </c>
      <c r="AC16" s="44" t="str">
        <f t="shared" si="4"/>
        <v>A</v>
      </c>
    </row>
    <row r="17" spans="1:31">
      <c r="A17" s="7"/>
      <c r="B17" s="7"/>
      <c r="C17" s="26"/>
      <c r="D17" s="52">
        <v>4</v>
      </c>
      <c r="E17" s="52" t="s">
        <v>31</v>
      </c>
      <c r="F17" s="53" t="s">
        <v>57</v>
      </c>
      <c r="G17" s="54" t="s">
        <v>56</v>
      </c>
      <c r="H17" s="11">
        <v>1</v>
      </c>
      <c r="I17" s="11">
        <v>1</v>
      </c>
      <c r="J17" s="2">
        <v>1</v>
      </c>
      <c r="K17" s="11">
        <v>1</v>
      </c>
      <c r="L17" s="11">
        <v>1</v>
      </c>
      <c r="M17" s="11">
        <v>0</v>
      </c>
      <c r="N17" s="11">
        <v>1</v>
      </c>
      <c r="O17" s="11">
        <v>1</v>
      </c>
      <c r="P17" s="11">
        <v>1</v>
      </c>
      <c r="Q17" s="8">
        <f t="shared" si="0"/>
        <v>8</v>
      </c>
      <c r="R17" s="43">
        <f t="shared" si="1"/>
        <v>8.8888888888888893</v>
      </c>
      <c r="T17" s="9">
        <v>5</v>
      </c>
      <c r="U17" s="9">
        <v>8.5</v>
      </c>
      <c r="W17" s="9">
        <v>15.5</v>
      </c>
      <c r="X17" s="42"/>
      <c r="Y17" s="9">
        <v>15</v>
      </c>
      <c r="Z17" s="43">
        <f t="shared" si="2"/>
        <v>30</v>
      </c>
      <c r="AA17" s="10"/>
      <c r="AB17" s="51">
        <f t="shared" si="3"/>
        <v>67.888888888888886</v>
      </c>
      <c r="AC17" s="44" t="str">
        <f t="shared" si="4"/>
        <v>C+</v>
      </c>
    </row>
    <row r="18" spans="1:31">
      <c r="A18" s="7"/>
      <c r="B18" s="7"/>
      <c r="C18" s="26"/>
      <c r="D18" s="52">
        <v>4</v>
      </c>
      <c r="E18" s="52" t="s">
        <v>31</v>
      </c>
      <c r="F18" s="53" t="s">
        <v>62</v>
      </c>
      <c r="G18" s="54" t="s">
        <v>63</v>
      </c>
      <c r="H18" s="11">
        <v>1</v>
      </c>
      <c r="I18" s="11">
        <v>0</v>
      </c>
      <c r="J18" s="2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8">
        <f t="shared" si="0"/>
        <v>8</v>
      </c>
      <c r="R18" s="43">
        <f t="shared" si="1"/>
        <v>8.8888888888888893</v>
      </c>
      <c r="T18" s="9">
        <v>5</v>
      </c>
      <c r="U18" s="9">
        <v>8.5</v>
      </c>
      <c r="W18" s="9">
        <v>15.5</v>
      </c>
      <c r="X18" s="42"/>
      <c r="Y18" s="9">
        <v>24</v>
      </c>
      <c r="Z18" s="43">
        <f t="shared" si="2"/>
        <v>48</v>
      </c>
      <c r="AA18" s="10"/>
      <c r="AB18" s="51">
        <f t="shared" si="3"/>
        <v>85.888888888888886</v>
      </c>
      <c r="AC18" s="44" t="str">
        <f t="shared" si="4"/>
        <v>A</v>
      </c>
    </row>
    <row r="19" spans="1:31">
      <c r="A19" s="40"/>
      <c r="B19" s="40"/>
      <c r="C19" s="41"/>
      <c r="D19" s="52">
        <v>4</v>
      </c>
      <c r="E19" s="52" t="s">
        <v>31</v>
      </c>
      <c r="F19" s="53" t="s">
        <v>66</v>
      </c>
      <c r="G19" s="54" t="s">
        <v>67</v>
      </c>
      <c r="H19" s="11">
        <v>1</v>
      </c>
      <c r="I19" s="11">
        <v>1</v>
      </c>
      <c r="J19" s="2">
        <v>0</v>
      </c>
      <c r="K19" s="11">
        <v>1</v>
      </c>
      <c r="L19" s="11">
        <v>0</v>
      </c>
      <c r="M19" s="11">
        <v>1</v>
      </c>
      <c r="N19" s="11">
        <v>1</v>
      </c>
      <c r="O19" s="11">
        <v>1</v>
      </c>
      <c r="P19" s="11">
        <v>1</v>
      </c>
      <c r="Q19" s="8">
        <f t="shared" si="0"/>
        <v>7</v>
      </c>
      <c r="R19" s="43">
        <f t="shared" si="1"/>
        <v>7.7777777777777777</v>
      </c>
      <c r="T19" s="9">
        <v>5</v>
      </c>
      <c r="U19" s="9">
        <v>8.5</v>
      </c>
      <c r="W19" s="9">
        <v>15.5</v>
      </c>
      <c r="X19" s="42"/>
      <c r="Y19" s="9">
        <v>24</v>
      </c>
      <c r="Z19" s="43">
        <f t="shared" si="2"/>
        <v>48</v>
      </c>
      <c r="AA19" s="10"/>
      <c r="AB19" s="51">
        <f t="shared" si="3"/>
        <v>84.777777777777771</v>
      </c>
      <c r="AC19" s="44" t="str">
        <f t="shared" si="4"/>
        <v>A</v>
      </c>
    </row>
    <row r="21" spans="1:31">
      <c r="D21" s="59" t="s">
        <v>30</v>
      </c>
      <c r="E21" s="60"/>
      <c r="F21" s="60"/>
      <c r="G21" s="60"/>
      <c r="AB21" s="49" t="s">
        <v>76</v>
      </c>
      <c r="AC21" s="49"/>
      <c r="AD21" s="49"/>
      <c r="AE21" s="49"/>
    </row>
  </sheetData>
  <sortState ref="A5:AP19">
    <sortCondition ref="D5:D19"/>
  </sortState>
  <mergeCells count="4">
    <mergeCell ref="Y2:Z2"/>
    <mergeCell ref="AB2:AC2"/>
    <mergeCell ref="D21:G21"/>
    <mergeCell ref="T2:U2"/>
  </mergeCells>
  <phoneticPr fontId="5" type="noConversion"/>
  <conditionalFormatting sqref="AB5:AB19">
    <cfRule type="top10" dxfId="0" priority="4" percent="1" rank="10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workbookViewId="0">
      <selection activeCell="I30" sqref="I30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61" t="s">
        <v>25</v>
      </c>
      <c r="O14" s="62"/>
    </row>
    <row r="15" spans="2:1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9"/>
      <c r="O15" s="30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9" t="s">
        <v>24</v>
      </c>
      <c r="O16" s="30">
        <f>COUNTIF(Scores!AC5:AC19,"A")</f>
        <v>13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9" t="s">
        <v>23</v>
      </c>
      <c r="O17" s="30">
        <f>COUNTIF(Scores!AC5:AC19,"B+")</f>
        <v>0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9" t="s">
        <v>18</v>
      </c>
      <c r="O18" s="30">
        <f>COUNTIF(Scores!AC5:AC19,"B")</f>
        <v>0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 t="s">
        <v>19</v>
      </c>
      <c r="O19" s="30">
        <f>COUNTIF(Scores!AC5:AC19,"C+")</f>
        <v>2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9" t="s">
        <v>20</v>
      </c>
      <c r="O20" s="30">
        <f>COUNTIF(Scores!AC5:AC19,"C")</f>
        <v>0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9" t="s">
        <v>21</v>
      </c>
      <c r="O21" s="30">
        <f>COUNTIF(Scores!AC5:AC19,"D+")</f>
        <v>0</v>
      </c>
    </row>
    <row r="22" spans="2:1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9" t="s">
        <v>35</v>
      </c>
      <c r="O22" s="30">
        <f>COUNTIF(Scores!AC5:AC20,"D")</f>
        <v>0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9" t="s">
        <v>22</v>
      </c>
      <c r="O23" s="30">
        <f>COUNTIF(Scores!AC5:AC19,"FAIL")</f>
        <v>0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1" t="s">
        <v>26</v>
      </c>
      <c r="O24" s="32">
        <f>COUNTIF(Scores!AC5:AC19,"I")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64" t="s">
        <v>74</v>
      </c>
      <c r="C31" s="65"/>
      <c r="D31" s="66"/>
      <c r="E31" s="28">
        <f>AVERAGE(Scores!Z5:Z19)</f>
        <v>44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63" t="s">
        <v>75</v>
      </c>
      <c r="C32" s="63"/>
      <c r="D32" s="63"/>
      <c r="E32" s="33">
        <f>AVERAGE(Scores!AB5:AB19)</f>
        <v>86.451851851851856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4" t="s">
        <v>29</v>
      </c>
      <c r="C33" s="34"/>
      <c r="D33" s="34"/>
      <c r="E33" s="34"/>
      <c r="F33" s="34"/>
      <c r="G33" s="34"/>
      <c r="H33" s="34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2014-02-28T11:39:52Z</dcterms:modified>
</cp:coreProperties>
</file>