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Scores!$A$5:$AB$17</definedName>
  </definedNames>
  <calcPr calcId="124519"/>
</workbook>
</file>

<file path=xl/calcChain.xml><?xml version="1.0" encoding="utf-8"?>
<calcChain xmlns="http://schemas.openxmlformats.org/spreadsheetml/2006/main">
  <c r="O59" i="1"/>
  <c r="P59"/>
  <c r="O28"/>
  <c r="P28"/>
  <c r="X28"/>
  <c r="Z28"/>
  <c r="AA28" s="1"/>
  <c r="O29"/>
  <c r="P29"/>
  <c r="X29"/>
  <c r="Z29"/>
  <c r="AA29" s="1"/>
  <c r="O30"/>
  <c r="P30"/>
  <c r="X30"/>
  <c r="Z30"/>
  <c r="AA30" s="1"/>
  <c r="O9"/>
  <c r="O60"/>
  <c r="O19"/>
  <c r="O20"/>
  <c r="X59"/>
  <c r="P9"/>
  <c r="P60"/>
  <c r="P19"/>
  <c r="P20"/>
  <c r="Z59"/>
  <c r="AA59" s="1"/>
  <c r="X50"/>
  <c r="X31"/>
  <c r="X54"/>
  <c r="X18"/>
  <c r="X34"/>
  <c r="X35"/>
  <c r="X36"/>
  <c r="X55"/>
  <c r="X48"/>
  <c r="X49"/>
  <c r="X56"/>
  <c r="X13"/>
  <c r="X25"/>
  <c r="X44"/>
  <c r="X57"/>
  <c r="X51"/>
  <c r="X52"/>
  <c r="X26"/>
  <c r="X14"/>
  <c r="X53"/>
  <c r="X9"/>
  <c r="Z9"/>
  <c r="AA9" s="1"/>
  <c r="X60"/>
  <c r="Z60"/>
  <c r="AA60" s="1"/>
  <c r="X19"/>
  <c r="Z19"/>
  <c r="AA19" s="1"/>
  <c r="X20"/>
  <c r="Z20"/>
  <c r="AA20" s="1"/>
  <c r="O58"/>
  <c r="P58"/>
  <c r="O50"/>
  <c r="P50"/>
  <c r="Z50" s="1"/>
  <c r="AA50" s="1"/>
  <c r="O31"/>
  <c r="P31"/>
  <c r="Z31" s="1"/>
  <c r="AA31" s="1"/>
  <c r="O54"/>
  <c r="P54"/>
  <c r="Z54" s="1"/>
  <c r="AA54" s="1"/>
  <c r="O18"/>
  <c r="P18"/>
  <c r="Z18" s="1"/>
  <c r="AA18" s="1"/>
  <c r="O34"/>
  <c r="P34"/>
  <c r="Z34" s="1"/>
  <c r="AA34" s="1"/>
  <c r="O35"/>
  <c r="P35"/>
  <c r="Z35" s="1"/>
  <c r="AA35" s="1"/>
  <c r="O36"/>
  <c r="P36"/>
  <c r="Z36" s="1"/>
  <c r="AA36" s="1"/>
  <c r="O55"/>
  <c r="P55"/>
  <c r="Z55" s="1"/>
  <c r="AA55" s="1"/>
  <c r="O48"/>
  <c r="P48"/>
  <c r="Z48" s="1"/>
  <c r="AA48" s="1"/>
  <c r="O49"/>
  <c r="P49"/>
  <c r="Z49" s="1"/>
  <c r="AA49" s="1"/>
  <c r="O56"/>
  <c r="P56"/>
  <c r="Z56" s="1"/>
  <c r="AA56" s="1"/>
  <c r="O13"/>
  <c r="P13"/>
  <c r="Z13" s="1"/>
  <c r="AA13" s="1"/>
  <c r="O25"/>
  <c r="P25"/>
  <c r="Z25" s="1"/>
  <c r="AA25" s="1"/>
  <c r="O44"/>
  <c r="P44"/>
  <c r="Z44" s="1"/>
  <c r="AA44" s="1"/>
  <c r="O57"/>
  <c r="P57"/>
  <c r="Z57" s="1"/>
  <c r="AA57" s="1"/>
  <c r="O51"/>
  <c r="P51"/>
  <c r="Z51" s="1"/>
  <c r="AA51" s="1"/>
  <c r="O52"/>
  <c r="P52"/>
  <c r="Z52" s="1"/>
  <c r="AA52" s="1"/>
  <c r="O26"/>
  <c r="P26"/>
  <c r="Z26" s="1"/>
  <c r="AA26" s="1"/>
  <c r="O14"/>
  <c r="P14"/>
  <c r="Z14" s="1"/>
  <c r="AA14" s="1"/>
  <c r="O53"/>
  <c r="P53"/>
  <c r="Z53" s="1"/>
  <c r="AA53" s="1"/>
  <c r="X33"/>
  <c r="X5"/>
  <c r="X15"/>
  <c r="X16"/>
  <c r="X27"/>
  <c r="X10"/>
  <c r="X41"/>
  <c r="X42"/>
  <c r="X45"/>
  <c r="X46"/>
  <c r="X21"/>
  <c r="X47"/>
  <c r="X22"/>
  <c r="X23"/>
  <c r="X37"/>
  <c r="X38"/>
  <c r="X39"/>
  <c r="X11"/>
  <c r="X40"/>
  <c r="X12"/>
  <c r="X17"/>
  <c r="X24"/>
  <c r="X6"/>
  <c r="X7"/>
  <c r="X8"/>
  <c r="X43"/>
  <c r="X58"/>
  <c r="Z58" s="1"/>
  <c r="AA58" s="1"/>
  <c r="O33"/>
  <c r="P33"/>
  <c r="Z33" s="1"/>
  <c r="AA33" s="1"/>
  <c r="O5"/>
  <c r="P5"/>
  <c r="Z5" s="1"/>
  <c r="AA5" s="1"/>
  <c r="O15"/>
  <c r="P15"/>
  <c r="Z15" s="1"/>
  <c r="AA15" s="1"/>
  <c r="O16"/>
  <c r="P16"/>
  <c r="Z16" s="1"/>
  <c r="AA16" s="1"/>
  <c r="O27"/>
  <c r="P27"/>
  <c r="Z27" s="1"/>
  <c r="AA27" s="1"/>
  <c r="O10"/>
  <c r="P10"/>
  <c r="Z10" s="1"/>
  <c r="AA10" s="1"/>
  <c r="O41"/>
  <c r="P41"/>
  <c r="Z41" s="1"/>
  <c r="AA41" s="1"/>
  <c r="O42"/>
  <c r="P42"/>
  <c r="Z42" s="1"/>
  <c r="AA42" s="1"/>
  <c r="O45"/>
  <c r="P45"/>
  <c r="Z45" s="1"/>
  <c r="AA45" s="1"/>
  <c r="O46"/>
  <c r="P46"/>
  <c r="Z46" s="1"/>
  <c r="AA46" s="1"/>
  <c r="O21"/>
  <c r="P21"/>
  <c r="Z21" s="1"/>
  <c r="O47"/>
  <c r="P47"/>
  <c r="Z47" s="1"/>
  <c r="AA47" s="1"/>
  <c r="O22"/>
  <c r="P22"/>
  <c r="Z22" s="1"/>
  <c r="AA22" s="1"/>
  <c r="O23"/>
  <c r="P23"/>
  <c r="Z23" s="1"/>
  <c r="AA23" s="1"/>
  <c r="O37"/>
  <c r="P37"/>
  <c r="Z37" s="1"/>
  <c r="AA37" s="1"/>
  <c r="O38"/>
  <c r="P38"/>
  <c r="Z38" s="1"/>
  <c r="AA38" s="1"/>
  <c r="O39"/>
  <c r="P39"/>
  <c r="Z39" s="1"/>
  <c r="AA39" s="1"/>
  <c r="O11"/>
  <c r="P11"/>
  <c r="Z11" s="1"/>
  <c r="AA11" s="1"/>
  <c r="O40"/>
  <c r="P40"/>
  <c r="Z40" s="1"/>
  <c r="AA40" s="1"/>
  <c r="O12"/>
  <c r="P12"/>
  <c r="Z12" s="1"/>
  <c r="AA12" s="1"/>
  <c r="O17"/>
  <c r="P17"/>
  <c r="Z17" s="1"/>
  <c r="AA17" s="1"/>
  <c r="O24"/>
  <c r="P24"/>
  <c r="Z24" s="1"/>
  <c r="O6"/>
  <c r="P6"/>
  <c r="Z6" s="1"/>
  <c r="AA6" s="1"/>
  <c r="O7"/>
  <c r="P7"/>
  <c r="Z7" s="1"/>
  <c r="AA7" s="1"/>
  <c r="O8"/>
  <c r="P8"/>
  <c r="Z8" s="1"/>
  <c r="AA8" s="1"/>
  <c r="O43"/>
  <c r="P43"/>
  <c r="Z43" s="1"/>
  <c r="AA43" s="1"/>
  <c r="X32"/>
  <c r="E31" i="2" s="1"/>
  <c r="O32" i="1"/>
  <c r="P32" s="1"/>
  <c r="Z32" s="1"/>
  <c r="AA32" s="1"/>
  <c r="O24" i="2" l="1"/>
  <c r="O22"/>
  <c r="O20"/>
  <c r="O18"/>
  <c r="O16"/>
  <c r="O23"/>
  <c r="O21"/>
  <c r="O19"/>
  <c r="O17"/>
  <c r="E32"/>
</calcChain>
</file>

<file path=xl/sharedStrings.xml><?xml version="1.0" encoding="utf-8"?>
<sst xmlns="http://schemas.openxmlformats.org/spreadsheetml/2006/main" count="214" uniqueCount="159">
  <si>
    <t>No.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</si>
  <si>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</si>
  <si>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</si>
  <si>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</si>
  <si>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</si>
  <si>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</si>
  <si>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</si>
  <si>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</si>
  <si>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</si>
  <si>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</si>
  <si>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</si>
  <si>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</si>
  <si>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</si>
  <si>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</si>
  <si>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</si>
  <si>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</si>
  <si>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</si>
  <si>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</si>
  <si>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</si>
  <si>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</si>
  <si>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</si>
  <si>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</si>
  <si>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</si>
  <si>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</si>
  <si>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</si>
  <si>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</si>
  <si>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</si>
  <si>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</si>
  <si>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</si>
  <si>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</si>
  <si>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</si>
  <si>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</si>
  <si>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</si>
  <si>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</si>
  <si>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Quiz</t>
  </si>
  <si>
    <t>/50</t>
  </si>
  <si>
    <t>L8</t>
  </si>
  <si>
    <t>/8</t>
  </si>
  <si>
    <t>Average score on the exam (mean)   (out of 50)</t>
  </si>
  <si>
    <t>Presentation</t>
  </si>
  <si>
    <t>D</t>
  </si>
  <si>
    <t>MS</t>
  </si>
  <si>
    <t>METHIKA</t>
  </si>
  <si>
    <t>SIRATUNYAPAK</t>
  </si>
  <si>
    <t xml:space="preserve">MS </t>
  </si>
  <si>
    <t>ACHIRAYA</t>
  </si>
  <si>
    <t>SAKEAO</t>
  </si>
  <si>
    <t>SAKSIT</t>
  </si>
  <si>
    <t>BUNRATTANASAYAN</t>
  </si>
  <si>
    <t>KANNIKA</t>
  </si>
  <si>
    <t>BOONNAK</t>
  </si>
  <si>
    <t>BODEE</t>
  </si>
  <si>
    <t>LEGNELL</t>
  </si>
  <si>
    <t>HYUNJIN</t>
  </si>
  <si>
    <t>LEE</t>
  </si>
  <si>
    <t>CHANICHA</t>
  </si>
  <si>
    <t>PLODKRATHOK</t>
  </si>
  <si>
    <t>/25</t>
  </si>
  <si>
    <t>MR</t>
  </si>
  <si>
    <t>NIRAJAN</t>
  </si>
  <si>
    <t>BHATTARAI</t>
  </si>
  <si>
    <t>PETERS EMEKA</t>
  </si>
  <si>
    <t>PAUL</t>
  </si>
  <si>
    <t>ID Number</t>
  </si>
  <si>
    <t>SATAPORN</t>
  </si>
  <si>
    <t>CHAMPAKHOM</t>
  </si>
  <si>
    <t>DARICHA</t>
  </si>
  <si>
    <t>CHOEISOPHON</t>
  </si>
  <si>
    <t>AHMED</t>
  </si>
  <si>
    <t>ALMENDAY</t>
  </si>
  <si>
    <t>XIAOZHU</t>
  </si>
  <si>
    <t>SHEN</t>
  </si>
  <si>
    <t>XIUNAN</t>
  </si>
  <si>
    <t>WANG</t>
  </si>
  <si>
    <t>PRAPAWAN</t>
  </si>
  <si>
    <t>SILASUWAN</t>
  </si>
  <si>
    <t>THANYARAT</t>
  </si>
  <si>
    <t>NAKSUT</t>
  </si>
  <si>
    <t>PIRAYA</t>
  </si>
  <si>
    <t>BUAKHAO</t>
  </si>
  <si>
    <t>APICHAYA</t>
  </si>
  <si>
    <t>BROESEVANGROENOU</t>
  </si>
  <si>
    <t>KITTIPUN</t>
  </si>
  <si>
    <t>SINGHASURIYA</t>
  </si>
  <si>
    <t>ELICA MAY</t>
  </si>
  <si>
    <t>TAJONERA</t>
  </si>
  <si>
    <t>LALITA</t>
  </si>
  <si>
    <t>ABDULSALAM</t>
  </si>
  <si>
    <t>PUTTACHAD</t>
  </si>
  <si>
    <t>PIMKHAN</t>
  </si>
  <si>
    <t>SUTHARAT</t>
  </si>
  <si>
    <t>WANGSO</t>
  </si>
  <si>
    <t>KORRAKOT</t>
  </si>
  <si>
    <t>POKASIRISIN</t>
  </si>
  <si>
    <t>ABDOULAYE MAMA</t>
  </si>
  <si>
    <t>CONDE</t>
  </si>
  <si>
    <t>CHITCHAI</t>
  </si>
  <si>
    <t>ASAVAJAROENTAVON</t>
  </si>
  <si>
    <t>SURAVUTH</t>
  </si>
  <si>
    <t>SUKKRAM</t>
  </si>
  <si>
    <t>THANATTORN</t>
  </si>
  <si>
    <t>SAKORNSIN</t>
  </si>
  <si>
    <t>TAK</t>
  </si>
  <si>
    <t>LANSAAD</t>
  </si>
  <si>
    <t>XIAOYUE</t>
  </si>
  <si>
    <t>ZHANG</t>
  </si>
  <si>
    <t>WEIZHOU</t>
  </si>
  <si>
    <t>ZHOU</t>
  </si>
  <si>
    <t>CHAKORN</t>
  </si>
  <si>
    <t>DEEDEN</t>
  </si>
  <si>
    <t>ELISA</t>
  </si>
  <si>
    <t>SUWANNASAENG</t>
  </si>
  <si>
    <t>JATUPORN</t>
  </si>
  <si>
    <t>PIYAVEE</t>
  </si>
  <si>
    <t>WORRAKORN</t>
  </si>
  <si>
    <t>PUNCHANGARUN</t>
  </si>
  <si>
    <t>INTHIRA</t>
  </si>
  <si>
    <t>MUNGMAT</t>
  </si>
  <si>
    <t>DAMIAN</t>
  </si>
  <si>
    <t>SCHUT</t>
  </si>
  <si>
    <t>JOHN</t>
  </si>
  <si>
    <t>ONWEAGBA</t>
  </si>
  <si>
    <t>ZICHEN</t>
  </si>
  <si>
    <t>SONG</t>
  </si>
  <si>
    <t>PANATYA</t>
  </si>
  <si>
    <t>SRITABUT</t>
  </si>
  <si>
    <t>THIOPSUDA</t>
  </si>
  <si>
    <t>SRISOD</t>
  </si>
  <si>
    <t>YURAN</t>
  </si>
  <si>
    <t>FENG</t>
  </si>
  <si>
    <t>YUTTAPONG</t>
  </si>
  <si>
    <t>ARTHAN</t>
  </si>
  <si>
    <t>JIRACHAYA</t>
  </si>
  <si>
    <t>SUWANPRAMOTE</t>
  </si>
  <si>
    <t>XINLIN</t>
  </si>
  <si>
    <t>LI</t>
  </si>
  <si>
    <t>CHENG</t>
  </si>
  <si>
    <t>ZHENG</t>
  </si>
  <si>
    <t>VISAVAS</t>
  </si>
  <si>
    <t>THEERAROTWIT</t>
  </si>
  <si>
    <t>LOUIS</t>
  </si>
  <si>
    <t>HESSE D'ALZON</t>
  </si>
  <si>
    <t>OMOLOGBE</t>
  </si>
  <si>
    <t>FELIX</t>
  </si>
  <si>
    <t>CHATCHAKARN</t>
  </si>
  <si>
    <t>MANEESONG</t>
  </si>
  <si>
    <t>RARINKAN</t>
  </si>
  <si>
    <t>NANDHAKWANG</t>
  </si>
  <si>
    <t>KIMMO</t>
  </si>
  <si>
    <t>HAKALA</t>
  </si>
  <si>
    <t>AXEL</t>
  </si>
  <si>
    <t>RICHTER</t>
  </si>
  <si>
    <t>CHADCHANK</t>
  </si>
  <si>
    <t>PHETPARN</t>
  </si>
  <si>
    <t>NATSIMA</t>
  </si>
  <si>
    <t>LUDEWIGS</t>
  </si>
  <si>
    <t xml:space="preserve">SHENG ZHE </t>
  </si>
  <si>
    <t>YIN</t>
  </si>
  <si>
    <t>Score</t>
  </si>
</sst>
</file>

<file path=xl/styles.xml><?xml version="1.0" encoding="utf-8"?>
<styleSheet xmlns="http://schemas.openxmlformats.org/spreadsheetml/2006/main">
  <numFmts count="1">
    <numFmt numFmtId="187" formatCode="0.0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6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3" fillId="9" borderId="0" xfId="0" applyFont="1" applyFill="1"/>
    <xf numFmtId="187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4" fontId="9" fillId="10" borderId="2" xfId="0" applyNumberFormat="1" applyFont="1" applyFill="1" applyBorder="1" applyAlignment="1" applyProtection="1">
      <alignment horizontal="center" wrapText="1"/>
      <protection locked="0"/>
    </xf>
    <xf numFmtId="0" fontId="12" fillId="10" borderId="2" xfId="0" applyFont="1" applyFill="1" applyBorder="1" applyAlignment="1">
      <alignment horizontal="center"/>
    </xf>
    <xf numFmtId="0" fontId="9" fillId="10" borderId="2" xfId="0" applyFont="1" applyFill="1" applyBorder="1" applyAlignment="1" applyProtection="1">
      <alignment horizontal="center"/>
      <protection locked="0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87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8" fillId="6" borderId="2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75455952621308E-2"/>
                  <c:y val="1.54233682874948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565717746820112E-2"/>
                  <c:y val="-8.497070567600849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5431866563236663E-4"/>
                  <c:y val="-0.10391984177333285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14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887942</xdr:colOff>
      <xdr:row>62</xdr:row>
      <xdr:rowOff>95250</xdr:rowOff>
    </xdr:from>
    <xdr:to>
      <xdr:col>4</xdr:col>
      <xdr:colOff>887942</xdr:colOff>
      <xdr:row>65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EN101 Summer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2"/>
  <sheetViews>
    <sheetView tabSelected="1" topLeftCell="A4" zoomScale="90" zoomScaleNormal="90" workbookViewId="0">
      <pane xSplit="6" topLeftCell="P1" activePane="topRight" state="frozen"/>
      <selection pane="topRight" activeCell="V64" sqref="V64"/>
    </sheetView>
  </sheetViews>
  <sheetFormatPr defaultRowHeight="15"/>
  <cols>
    <col min="1" max="1" width="4.5703125" style="1" customWidth="1"/>
    <col min="2" max="2" width="9.5703125" style="3" bestFit="1" customWidth="1"/>
    <col min="3" max="3" width="12.5703125" style="3" bestFit="1" customWidth="1"/>
    <col min="4" max="4" width="5.42578125" style="3" bestFit="1" customWidth="1"/>
    <col min="5" max="5" width="21.42578125" style="1" bestFit="1" customWidth="1"/>
    <col min="6" max="6" width="24.140625" style="1" bestFit="1" customWidth="1"/>
    <col min="7" max="7" width="3.85546875" style="1" customWidth="1"/>
    <col min="8" max="14" width="3.5703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15.42578125" customWidth="1"/>
    <col min="19" max="19" width="2" customWidth="1"/>
    <col min="20" max="20" width="6.7109375" bestFit="1" customWidth="1"/>
    <col min="21" max="21" width="6.85546875" bestFit="1" customWidth="1"/>
    <col min="22" max="22" width="1.7109375" customWidth="1"/>
    <col min="23" max="23" width="6.85546875" style="1" customWidth="1"/>
    <col min="24" max="24" width="8.5703125" style="1" customWidth="1"/>
    <col min="25" max="25" width="3.5703125" style="1" customWidth="1"/>
    <col min="26" max="26" width="13" style="1" bestFit="1" customWidth="1"/>
    <col min="27" max="27" width="7.85546875" style="1" customWidth="1"/>
    <col min="28" max="28" width="3.140625" style="1" customWidth="1"/>
    <col min="29" max="29" width="7.85546875" style="1" bestFit="1" customWidth="1"/>
    <col min="30" max="30" width="18.28515625" style="1" customWidth="1"/>
    <col min="31" max="31" width="34" style="1" customWidth="1"/>
    <col min="32" max="32" width="17.5703125" style="1" customWidth="1"/>
    <col min="33" max="39" width="9.140625" style="1"/>
    <col min="40" max="40" width="6.85546875" style="1" customWidth="1"/>
    <col min="41" max="16384" width="9.140625" style="1"/>
  </cols>
  <sheetData>
    <row r="2" spans="1:28" ht="18.75">
      <c r="A2" s="18" t="s">
        <v>0</v>
      </c>
      <c r="B2" s="19" t="s">
        <v>1</v>
      </c>
      <c r="C2" s="19" t="s">
        <v>63</v>
      </c>
      <c r="D2" s="19" t="s">
        <v>2</v>
      </c>
      <c r="E2" s="19" t="s">
        <v>3</v>
      </c>
      <c r="F2" s="20" t="s">
        <v>4</v>
      </c>
      <c r="G2" s="35" t="s">
        <v>5</v>
      </c>
      <c r="H2" s="13"/>
      <c r="I2" s="13"/>
      <c r="J2" s="13"/>
      <c r="K2" s="13"/>
      <c r="L2" s="13"/>
      <c r="M2" s="13"/>
      <c r="N2" s="13"/>
      <c r="O2" s="13"/>
      <c r="P2" s="14"/>
      <c r="R2" s="52" t="s">
        <v>39</v>
      </c>
      <c r="T2" s="34" t="s">
        <v>34</v>
      </c>
      <c r="U2" s="34" t="s">
        <v>34</v>
      </c>
      <c r="W2" s="60" t="s">
        <v>6</v>
      </c>
      <c r="X2" s="61"/>
      <c r="Y2" s="4"/>
      <c r="Z2" s="62" t="s">
        <v>7</v>
      </c>
      <c r="AA2" s="63"/>
    </row>
    <row r="3" spans="1:28" ht="23.25">
      <c r="A3" s="21"/>
      <c r="B3" s="22"/>
      <c r="C3" s="22"/>
      <c r="D3" s="22"/>
      <c r="E3" s="23"/>
      <c r="F3" s="24"/>
      <c r="G3" s="1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27</v>
      </c>
      <c r="N3" s="5" t="s">
        <v>36</v>
      </c>
      <c r="O3" s="46" t="s">
        <v>28</v>
      </c>
      <c r="P3" s="43" t="s">
        <v>29</v>
      </c>
      <c r="R3" s="44" t="s">
        <v>33</v>
      </c>
      <c r="T3" s="44">
        <v>1</v>
      </c>
      <c r="U3" s="44">
        <v>2</v>
      </c>
      <c r="W3" s="51" t="s">
        <v>158</v>
      </c>
      <c r="X3" s="45" t="s">
        <v>14</v>
      </c>
      <c r="Y3" s="6"/>
      <c r="Z3" s="36" t="s">
        <v>7</v>
      </c>
      <c r="AA3" s="36" t="s">
        <v>15</v>
      </c>
    </row>
    <row r="4" spans="1:28">
      <c r="O4" s="3" t="s">
        <v>37</v>
      </c>
      <c r="P4" s="3" t="s">
        <v>16</v>
      </c>
      <c r="R4" s="16">
        <v>20</v>
      </c>
      <c r="T4" s="16">
        <v>10</v>
      </c>
      <c r="U4" s="16">
        <v>10</v>
      </c>
      <c r="W4" s="3" t="s">
        <v>57</v>
      </c>
      <c r="X4" s="3" t="s">
        <v>35</v>
      </c>
      <c r="Z4" s="3" t="s">
        <v>17</v>
      </c>
    </row>
    <row r="5" spans="1:28">
      <c r="B5" s="37">
        <v>1</v>
      </c>
      <c r="C5" s="37">
        <v>5653520071</v>
      </c>
      <c r="D5" s="37" t="s">
        <v>58</v>
      </c>
      <c r="E5" s="38" t="s">
        <v>53</v>
      </c>
      <c r="F5" s="39" t="s">
        <v>54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1</v>
      </c>
      <c r="M5" s="2">
        <v>1</v>
      </c>
      <c r="N5" s="2">
        <v>1</v>
      </c>
      <c r="O5" s="7">
        <f t="shared" ref="O5:O36" si="0">SUM(G5:N5)</f>
        <v>8</v>
      </c>
      <c r="P5" s="41">
        <f t="shared" ref="P5:P36" si="1">O5/8*10</f>
        <v>10</v>
      </c>
      <c r="Q5" s="40"/>
      <c r="R5" s="42">
        <v>11</v>
      </c>
      <c r="T5" s="42">
        <v>8</v>
      </c>
      <c r="U5" s="42">
        <v>9</v>
      </c>
      <c r="V5" s="8"/>
      <c r="W5" s="9">
        <v>21</v>
      </c>
      <c r="X5" s="41">
        <f t="shared" ref="X5:X36" si="2">W5*2</f>
        <v>42</v>
      </c>
      <c r="Y5" s="10"/>
      <c r="Z5" s="47">
        <f t="shared" ref="Z5:Z36" si="3">P5+X5+R5+T5+U5</f>
        <v>80</v>
      </c>
      <c r="AA5" s="48" t="str">
        <f t="shared" ref="AA5:AA60" si="4">IF(Z5&gt;=79.5,"A",IF(Z5&gt;=74.5,"B+",IF(Z5&gt;=69.5,"B",IF(Z5&gt;=64.5,"C+",IF(Z5&gt;=59.5,"C",IF(Z5&gt;=54.5,"D+",IF(Z5&gt;=44.5,"D",IF(Z5&lt;44.5,"FAIL"))))))))</f>
        <v>A</v>
      </c>
    </row>
    <row r="6" spans="1:28">
      <c r="B6" s="37">
        <v>1</v>
      </c>
      <c r="C6" s="37">
        <v>5453510017</v>
      </c>
      <c r="D6" s="37" t="s">
        <v>58</v>
      </c>
      <c r="E6" s="38" t="s">
        <v>98</v>
      </c>
      <c r="F6" s="39" t="s">
        <v>99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2">
        <v>1</v>
      </c>
      <c r="N6" s="2">
        <v>1</v>
      </c>
      <c r="O6" s="7">
        <f t="shared" si="0"/>
        <v>8</v>
      </c>
      <c r="P6" s="41">
        <f t="shared" si="1"/>
        <v>10</v>
      </c>
      <c r="Q6" s="40"/>
      <c r="R6" s="42">
        <v>11</v>
      </c>
      <c r="T6" s="42">
        <v>8</v>
      </c>
      <c r="U6" s="42">
        <v>9</v>
      </c>
      <c r="V6" s="8"/>
      <c r="W6" s="9">
        <v>14</v>
      </c>
      <c r="X6" s="41">
        <f t="shared" si="2"/>
        <v>28</v>
      </c>
      <c r="Y6" s="10"/>
      <c r="Z6" s="47">
        <f t="shared" si="3"/>
        <v>66</v>
      </c>
      <c r="AA6" s="48" t="str">
        <f t="shared" si="4"/>
        <v>C+</v>
      </c>
    </row>
    <row r="7" spans="1:28">
      <c r="B7" s="37">
        <v>1</v>
      </c>
      <c r="C7" s="37">
        <v>5653510148</v>
      </c>
      <c r="D7" s="37" t="s">
        <v>58</v>
      </c>
      <c r="E7" s="38" t="s">
        <v>100</v>
      </c>
      <c r="F7" s="39" t="s">
        <v>101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2">
        <v>1</v>
      </c>
      <c r="N7" s="2">
        <v>1</v>
      </c>
      <c r="O7" s="7">
        <f t="shared" si="0"/>
        <v>8</v>
      </c>
      <c r="P7" s="41">
        <f t="shared" si="1"/>
        <v>10</v>
      </c>
      <c r="Q7" s="40"/>
      <c r="R7" s="42">
        <v>11</v>
      </c>
      <c r="T7" s="42">
        <v>8</v>
      </c>
      <c r="U7" s="42">
        <v>9</v>
      </c>
      <c r="V7" s="8"/>
      <c r="W7" s="9">
        <v>19</v>
      </c>
      <c r="X7" s="41">
        <f t="shared" si="2"/>
        <v>38</v>
      </c>
      <c r="Y7" s="10"/>
      <c r="Z7" s="47">
        <f t="shared" si="3"/>
        <v>76</v>
      </c>
      <c r="AA7" s="48" t="str">
        <f t="shared" si="4"/>
        <v>B+</v>
      </c>
    </row>
    <row r="8" spans="1:28">
      <c r="B8" s="37">
        <v>1</v>
      </c>
      <c r="C8" s="37">
        <v>5653510056</v>
      </c>
      <c r="D8" s="37" t="s">
        <v>58</v>
      </c>
      <c r="E8" s="38" t="s">
        <v>102</v>
      </c>
      <c r="F8" s="39" t="s">
        <v>103</v>
      </c>
      <c r="G8" s="2">
        <v>1</v>
      </c>
      <c r="H8" s="2">
        <v>1</v>
      </c>
      <c r="I8" s="2">
        <v>1</v>
      </c>
      <c r="J8" s="11">
        <v>1</v>
      </c>
      <c r="K8" s="11">
        <v>0</v>
      </c>
      <c r="L8" s="11">
        <v>0</v>
      </c>
      <c r="M8" s="2">
        <v>1</v>
      </c>
      <c r="N8" s="2">
        <v>1</v>
      </c>
      <c r="O8" s="7">
        <f t="shared" si="0"/>
        <v>6</v>
      </c>
      <c r="P8" s="41">
        <f t="shared" si="1"/>
        <v>7.5</v>
      </c>
      <c r="Q8" s="40"/>
      <c r="R8" s="42">
        <v>11</v>
      </c>
      <c r="T8" s="42">
        <v>8</v>
      </c>
      <c r="U8" s="42">
        <v>9</v>
      </c>
      <c r="V8" s="8"/>
      <c r="W8" s="9">
        <v>17</v>
      </c>
      <c r="X8" s="41">
        <f t="shared" si="2"/>
        <v>34</v>
      </c>
      <c r="Y8" s="10"/>
      <c r="Z8" s="47">
        <f t="shared" si="3"/>
        <v>69.5</v>
      </c>
      <c r="AA8" s="48" t="str">
        <f t="shared" si="4"/>
        <v>B</v>
      </c>
    </row>
    <row r="9" spans="1:28">
      <c r="B9" s="37">
        <v>1</v>
      </c>
      <c r="C9" s="37">
        <v>5353500381</v>
      </c>
      <c r="D9" s="37" t="s">
        <v>58</v>
      </c>
      <c r="E9" s="38" t="s">
        <v>148</v>
      </c>
      <c r="F9" s="39" t="s">
        <v>149</v>
      </c>
      <c r="G9" s="2">
        <v>0</v>
      </c>
      <c r="H9" s="2">
        <v>0</v>
      </c>
      <c r="I9" s="2">
        <v>0</v>
      </c>
      <c r="J9" s="11">
        <v>1</v>
      </c>
      <c r="K9" s="11">
        <v>1</v>
      </c>
      <c r="L9" s="11">
        <v>1</v>
      </c>
      <c r="M9" s="2">
        <v>0</v>
      </c>
      <c r="N9" s="2">
        <v>1</v>
      </c>
      <c r="O9" s="7">
        <f t="shared" si="0"/>
        <v>4</v>
      </c>
      <c r="P9" s="41">
        <f t="shared" si="1"/>
        <v>5</v>
      </c>
      <c r="Q9" s="40"/>
      <c r="R9" s="42">
        <v>0</v>
      </c>
      <c r="T9" s="42">
        <v>0</v>
      </c>
      <c r="U9" s="42">
        <v>9</v>
      </c>
      <c r="V9" s="8"/>
      <c r="W9" s="9">
        <v>22</v>
      </c>
      <c r="X9" s="41">
        <f t="shared" si="2"/>
        <v>44</v>
      </c>
      <c r="Y9" s="10"/>
      <c r="Z9" s="47">
        <f t="shared" si="3"/>
        <v>58</v>
      </c>
      <c r="AA9" s="48" t="str">
        <f t="shared" si="4"/>
        <v>D+</v>
      </c>
    </row>
    <row r="10" spans="1:28">
      <c r="B10" s="54">
        <v>2</v>
      </c>
      <c r="C10" s="54">
        <v>5653021005</v>
      </c>
      <c r="D10" s="54" t="s">
        <v>44</v>
      </c>
      <c r="E10" s="55" t="s">
        <v>42</v>
      </c>
      <c r="F10" s="56" t="s">
        <v>43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1</v>
      </c>
      <c r="M10" s="2">
        <v>0</v>
      </c>
      <c r="N10" s="2">
        <v>1</v>
      </c>
      <c r="O10" s="7">
        <f t="shared" si="0"/>
        <v>7</v>
      </c>
      <c r="P10" s="41">
        <f t="shared" si="1"/>
        <v>8.75</v>
      </c>
      <c r="Q10" s="40"/>
      <c r="R10" s="42">
        <v>15.5</v>
      </c>
      <c r="T10" s="42">
        <v>7.5</v>
      </c>
      <c r="U10" s="42">
        <v>9</v>
      </c>
      <c r="V10" s="8"/>
      <c r="W10" s="9">
        <v>10</v>
      </c>
      <c r="X10" s="41">
        <f t="shared" si="2"/>
        <v>20</v>
      </c>
      <c r="Y10" s="10"/>
      <c r="Z10" s="47">
        <f t="shared" si="3"/>
        <v>60.75</v>
      </c>
      <c r="AA10" s="48" t="str">
        <f t="shared" si="4"/>
        <v>C</v>
      </c>
    </row>
    <row r="11" spans="1:28">
      <c r="B11" s="54">
        <v>2</v>
      </c>
      <c r="C11" s="54">
        <v>5653520113</v>
      </c>
      <c r="D11" s="54" t="s">
        <v>58</v>
      </c>
      <c r="E11" s="55" t="s">
        <v>47</v>
      </c>
      <c r="F11" s="56" t="s">
        <v>48</v>
      </c>
      <c r="G11" s="2">
        <v>1</v>
      </c>
      <c r="H11" s="2">
        <v>1</v>
      </c>
      <c r="I11" s="2">
        <v>1</v>
      </c>
      <c r="J11" s="11">
        <v>1</v>
      </c>
      <c r="K11" s="11">
        <v>1</v>
      </c>
      <c r="L11" s="11">
        <v>1</v>
      </c>
      <c r="M11" s="2">
        <v>1</v>
      </c>
      <c r="N11" s="2">
        <v>1</v>
      </c>
      <c r="O11" s="7">
        <f t="shared" si="0"/>
        <v>8</v>
      </c>
      <c r="P11" s="41">
        <f t="shared" si="1"/>
        <v>10</v>
      </c>
      <c r="Q11" s="40"/>
      <c r="R11" s="42">
        <v>15.5</v>
      </c>
      <c r="T11" s="42">
        <v>7.5</v>
      </c>
      <c r="U11" s="42">
        <v>9</v>
      </c>
      <c r="V11" s="8"/>
      <c r="W11" s="9">
        <v>21</v>
      </c>
      <c r="X11" s="41">
        <f t="shared" si="2"/>
        <v>42</v>
      </c>
      <c r="Y11" s="10"/>
      <c r="Z11" s="47">
        <f t="shared" si="3"/>
        <v>84</v>
      </c>
      <c r="AA11" s="48" t="str">
        <f t="shared" si="4"/>
        <v>A</v>
      </c>
    </row>
    <row r="12" spans="1:28">
      <c r="A12" s="50"/>
      <c r="B12" s="54">
        <v>2</v>
      </c>
      <c r="C12" s="54">
        <v>5653020890</v>
      </c>
      <c r="D12" s="54" t="s">
        <v>41</v>
      </c>
      <c r="E12" s="55" t="s">
        <v>45</v>
      </c>
      <c r="F12" s="56" t="s">
        <v>46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2">
        <v>1</v>
      </c>
      <c r="N12" s="2">
        <v>1</v>
      </c>
      <c r="O12" s="7">
        <f t="shared" si="0"/>
        <v>8</v>
      </c>
      <c r="P12" s="41">
        <f t="shared" si="1"/>
        <v>10</v>
      </c>
      <c r="Q12" s="40"/>
      <c r="R12" s="42">
        <v>15.5</v>
      </c>
      <c r="T12" s="42">
        <v>7.5</v>
      </c>
      <c r="U12" s="42">
        <v>9</v>
      </c>
      <c r="V12" s="8"/>
      <c r="W12" s="9">
        <v>14</v>
      </c>
      <c r="X12" s="41">
        <f t="shared" si="2"/>
        <v>28</v>
      </c>
      <c r="Y12" s="10"/>
      <c r="Z12" s="47">
        <f t="shared" si="3"/>
        <v>70</v>
      </c>
      <c r="AA12" s="48" t="str">
        <f t="shared" si="4"/>
        <v>B</v>
      </c>
    </row>
    <row r="13" spans="1:28">
      <c r="B13" s="54">
        <v>2</v>
      </c>
      <c r="C13" s="54">
        <v>5653020296</v>
      </c>
      <c r="D13" s="54" t="s">
        <v>58</v>
      </c>
      <c r="E13" s="55" t="s">
        <v>130</v>
      </c>
      <c r="F13" s="56" t="s">
        <v>131</v>
      </c>
      <c r="G13" s="2">
        <v>0</v>
      </c>
      <c r="H13" s="2">
        <v>1</v>
      </c>
      <c r="I13" s="2">
        <v>1</v>
      </c>
      <c r="J13" s="11">
        <v>1</v>
      </c>
      <c r="K13" s="11">
        <v>0</v>
      </c>
      <c r="L13" s="11">
        <v>0</v>
      </c>
      <c r="M13" s="2">
        <v>1</v>
      </c>
      <c r="N13" s="2">
        <v>1</v>
      </c>
      <c r="O13" s="7">
        <f t="shared" si="0"/>
        <v>5</v>
      </c>
      <c r="P13" s="41">
        <f t="shared" si="1"/>
        <v>6.25</v>
      </c>
      <c r="Q13" s="40"/>
      <c r="R13" s="42">
        <v>15.5</v>
      </c>
      <c r="T13" s="42">
        <v>7.5</v>
      </c>
      <c r="U13" s="42">
        <v>9</v>
      </c>
      <c r="V13" s="8"/>
      <c r="W13" s="9">
        <v>23</v>
      </c>
      <c r="X13" s="41">
        <f t="shared" si="2"/>
        <v>46</v>
      </c>
      <c r="Y13" s="10"/>
      <c r="Z13" s="47">
        <f t="shared" si="3"/>
        <v>84.25</v>
      </c>
      <c r="AA13" s="48" t="str">
        <f t="shared" si="4"/>
        <v>A</v>
      </c>
    </row>
    <row r="14" spans="1:28">
      <c r="A14" s="49"/>
      <c r="B14" s="54">
        <v>2</v>
      </c>
      <c r="C14" s="54">
        <v>5653020205</v>
      </c>
      <c r="D14" s="54" t="s">
        <v>41</v>
      </c>
      <c r="E14" s="55" t="s">
        <v>144</v>
      </c>
      <c r="F14" s="56" t="s">
        <v>145</v>
      </c>
      <c r="G14" s="2">
        <v>0</v>
      </c>
      <c r="H14" s="2">
        <v>0</v>
      </c>
      <c r="I14" s="2">
        <v>1</v>
      </c>
      <c r="J14" s="11">
        <v>0</v>
      </c>
      <c r="K14" s="11">
        <v>0</v>
      </c>
      <c r="L14" s="11">
        <v>1</v>
      </c>
      <c r="M14" s="2">
        <v>0</v>
      </c>
      <c r="N14" s="2">
        <v>1</v>
      </c>
      <c r="O14" s="7">
        <f t="shared" si="0"/>
        <v>3</v>
      </c>
      <c r="P14" s="41">
        <f t="shared" si="1"/>
        <v>3.75</v>
      </c>
      <c r="Q14" s="40"/>
      <c r="R14" s="42">
        <v>15.5</v>
      </c>
      <c r="T14" s="42">
        <v>7.5</v>
      </c>
      <c r="U14" s="42">
        <v>9</v>
      </c>
      <c r="V14" s="8"/>
      <c r="W14" s="9">
        <v>10</v>
      </c>
      <c r="X14" s="41">
        <f t="shared" si="2"/>
        <v>20</v>
      </c>
      <c r="Y14" s="10"/>
      <c r="Z14" s="47">
        <f t="shared" si="3"/>
        <v>55.75</v>
      </c>
      <c r="AA14" s="48" t="str">
        <f t="shared" si="4"/>
        <v>D+</v>
      </c>
      <c r="AB14" s="12"/>
    </row>
    <row r="15" spans="1:28">
      <c r="B15" s="37">
        <v>3</v>
      </c>
      <c r="C15" s="37">
        <v>5453500109</v>
      </c>
      <c r="D15" s="37" t="s">
        <v>41</v>
      </c>
      <c r="E15" s="38" t="s">
        <v>64</v>
      </c>
      <c r="F15" s="39" t="s">
        <v>65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2">
        <v>1</v>
      </c>
      <c r="N15" s="2">
        <v>1</v>
      </c>
      <c r="O15" s="7">
        <f t="shared" si="0"/>
        <v>8</v>
      </c>
      <c r="P15" s="41">
        <f t="shared" si="1"/>
        <v>10</v>
      </c>
      <c r="Q15" s="40"/>
      <c r="R15" s="42">
        <v>17.5</v>
      </c>
      <c r="T15" s="42">
        <v>8</v>
      </c>
      <c r="U15" s="42">
        <v>6</v>
      </c>
      <c r="V15" s="8"/>
      <c r="W15" s="9">
        <v>20</v>
      </c>
      <c r="X15" s="41">
        <f t="shared" si="2"/>
        <v>40</v>
      </c>
      <c r="Y15" s="10"/>
      <c r="Z15" s="47">
        <f t="shared" si="3"/>
        <v>81.5</v>
      </c>
      <c r="AA15" s="48" t="str">
        <f t="shared" si="4"/>
        <v>A</v>
      </c>
    </row>
    <row r="16" spans="1:28">
      <c r="B16" s="37">
        <v>3</v>
      </c>
      <c r="C16" s="37">
        <v>5453500364</v>
      </c>
      <c r="D16" s="37" t="s">
        <v>41</v>
      </c>
      <c r="E16" s="38" t="s">
        <v>66</v>
      </c>
      <c r="F16" s="39" t="s">
        <v>67</v>
      </c>
      <c r="G16" s="2">
        <v>1</v>
      </c>
      <c r="H16" s="2">
        <v>0</v>
      </c>
      <c r="I16" s="2">
        <v>0</v>
      </c>
      <c r="J16" s="11">
        <v>1</v>
      </c>
      <c r="K16" s="11">
        <v>0</v>
      </c>
      <c r="L16" s="11">
        <v>1</v>
      </c>
      <c r="M16" s="2">
        <v>1</v>
      </c>
      <c r="N16" s="2">
        <v>1</v>
      </c>
      <c r="O16" s="7">
        <f t="shared" si="0"/>
        <v>5</v>
      </c>
      <c r="P16" s="41">
        <f t="shared" si="1"/>
        <v>6.25</v>
      </c>
      <c r="Q16" s="40"/>
      <c r="R16" s="42">
        <v>17.5</v>
      </c>
      <c r="T16" s="42">
        <v>8</v>
      </c>
      <c r="U16" s="42">
        <v>6</v>
      </c>
      <c r="V16" s="8"/>
      <c r="W16" s="9">
        <v>24</v>
      </c>
      <c r="X16" s="41">
        <f t="shared" si="2"/>
        <v>48</v>
      </c>
      <c r="Y16" s="10"/>
      <c r="Z16" s="47">
        <f t="shared" si="3"/>
        <v>85.75</v>
      </c>
      <c r="AA16" s="48" t="str">
        <f t="shared" si="4"/>
        <v>A</v>
      </c>
    </row>
    <row r="17" spans="1:27">
      <c r="B17" s="37">
        <v>3</v>
      </c>
      <c r="C17" s="37">
        <v>5453510041</v>
      </c>
      <c r="D17" s="37" t="s">
        <v>58</v>
      </c>
      <c r="E17" s="38" t="s">
        <v>94</v>
      </c>
      <c r="F17" s="39" t="s">
        <v>95</v>
      </c>
      <c r="G17" s="2">
        <v>1</v>
      </c>
      <c r="H17" s="2">
        <v>1</v>
      </c>
      <c r="I17" s="2">
        <v>1</v>
      </c>
      <c r="J17" s="11">
        <v>1</v>
      </c>
      <c r="K17" s="11">
        <v>1</v>
      </c>
      <c r="L17" s="11">
        <v>1</v>
      </c>
      <c r="M17" s="2">
        <v>1</v>
      </c>
      <c r="N17" s="2">
        <v>1</v>
      </c>
      <c r="O17" s="7">
        <f t="shared" si="0"/>
        <v>8</v>
      </c>
      <c r="P17" s="41">
        <f t="shared" si="1"/>
        <v>10</v>
      </c>
      <c r="Q17" s="40"/>
      <c r="R17" s="42">
        <v>17.5</v>
      </c>
      <c r="T17" s="42">
        <v>8</v>
      </c>
      <c r="U17" s="42">
        <v>6</v>
      </c>
      <c r="V17" s="8"/>
      <c r="W17" s="9">
        <v>19</v>
      </c>
      <c r="X17" s="41">
        <f t="shared" si="2"/>
        <v>38</v>
      </c>
      <c r="Y17" s="10"/>
      <c r="Z17" s="47">
        <f t="shared" si="3"/>
        <v>79.5</v>
      </c>
      <c r="AA17" s="48" t="str">
        <f t="shared" si="4"/>
        <v>A</v>
      </c>
    </row>
    <row r="18" spans="1:27">
      <c r="B18" s="37">
        <v>3</v>
      </c>
      <c r="C18" s="37">
        <v>5653000959</v>
      </c>
      <c r="D18" s="37" t="s">
        <v>41</v>
      </c>
      <c r="E18" s="38" t="s">
        <v>114</v>
      </c>
      <c r="F18" s="39" t="s">
        <v>115</v>
      </c>
      <c r="G18" s="2">
        <v>1</v>
      </c>
      <c r="H18" s="2">
        <v>1</v>
      </c>
      <c r="I18" s="2">
        <v>0</v>
      </c>
      <c r="J18" s="11">
        <v>1</v>
      </c>
      <c r="K18" s="11">
        <v>1</v>
      </c>
      <c r="L18" s="11">
        <v>1</v>
      </c>
      <c r="M18" s="2">
        <v>1</v>
      </c>
      <c r="N18" s="2">
        <v>1</v>
      </c>
      <c r="O18" s="7">
        <f t="shared" si="0"/>
        <v>7</v>
      </c>
      <c r="P18" s="41">
        <f t="shared" si="1"/>
        <v>8.75</v>
      </c>
      <c r="Q18" s="40"/>
      <c r="R18" s="42">
        <v>17.5</v>
      </c>
      <c r="T18" s="42">
        <v>8</v>
      </c>
      <c r="U18" s="42">
        <v>6</v>
      </c>
      <c r="V18" s="8"/>
      <c r="W18" s="9">
        <v>19</v>
      </c>
      <c r="X18" s="41">
        <f t="shared" si="2"/>
        <v>38</v>
      </c>
      <c r="Y18" s="10"/>
      <c r="Z18" s="47">
        <f t="shared" si="3"/>
        <v>78.25</v>
      </c>
      <c r="AA18" s="48" t="str">
        <f t="shared" si="4"/>
        <v>B+</v>
      </c>
    </row>
    <row r="19" spans="1:27">
      <c r="B19" s="37">
        <v>3</v>
      </c>
      <c r="C19" s="37">
        <v>5353020869</v>
      </c>
      <c r="D19" s="37" t="s">
        <v>41</v>
      </c>
      <c r="E19" s="38" t="s">
        <v>152</v>
      </c>
      <c r="F19" s="39" t="s">
        <v>153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2">
        <v>0</v>
      </c>
      <c r="N19" s="2">
        <v>1</v>
      </c>
      <c r="O19" s="7">
        <f t="shared" si="0"/>
        <v>3</v>
      </c>
      <c r="P19" s="41">
        <f t="shared" si="1"/>
        <v>3.75</v>
      </c>
      <c r="Q19" s="40"/>
      <c r="R19" s="42">
        <v>17.5</v>
      </c>
      <c r="T19" s="42">
        <v>0</v>
      </c>
      <c r="U19" s="42">
        <v>6</v>
      </c>
      <c r="V19" s="8"/>
      <c r="W19" s="9">
        <v>12</v>
      </c>
      <c r="X19" s="41">
        <f t="shared" si="2"/>
        <v>24</v>
      </c>
      <c r="Y19" s="10"/>
      <c r="Z19" s="47">
        <f t="shared" si="3"/>
        <v>51.25</v>
      </c>
      <c r="AA19" s="48" t="str">
        <f t="shared" si="4"/>
        <v>D</v>
      </c>
    </row>
    <row r="20" spans="1:27">
      <c r="B20" s="37">
        <v>3</v>
      </c>
      <c r="C20" s="37">
        <v>5453000969</v>
      </c>
      <c r="D20" s="37" t="s">
        <v>41</v>
      </c>
      <c r="E20" s="38" t="s">
        <v>154</v>
      </c>
      <c r="F20" s="39" t="s">
        <v>155</v>
      </c>
      <c r="G20" s="2">
        <v>0</v>
      </c>
      <c r="H20" s="2">
        <v>1</v>
      </c>
      <c r="I20" s="2">
        <v>1</v>
      </c>
      <c r="J20" s="11">
        <v>0</v>
      </c>
      <c r="K20" s="11">
        <v>0</v>
      </c>
      <c r="L20" s="11">
        <v>1</v>
      </c>
      <c r="M20" s="2">
        <v>0</v>
      </c>
      <c r="N20" s="2">
        <v>1</v>
      </c>
      <c r="O20" s="7">
        <f t="shared" si="0"/>
        <v>4</v>
      </c>
      <c r="P20" s="41">
        <f t="shared" si="1"/>
        <v>5</v>
      </c>
      <c r="Q20" s="40"/>
      <c r="R20" s="42">
        <v>17.5</v>
      </c>
      <c r="T20" s="42"/>
      <c r="U20" s="42">
        <v>6</v>
      </c>
      <c r="V20" s="8"/>
      <c r="W20" s="9">
        <v>18</v>
      </c>
      <c r="X20" s="41">
        <f t="shared" si="2"/>
        <v>36</v>
      </c>
      <c r="Y20" s="10"/>
      <c r="Z20" s="47">
        <f t="shared" si="3"/>
        <v>64.5</v>
      </c>
      <c r="AA20" s="48" t="str">
        <f t="shared" si="4"/>
        <v>C+</v>
      </c>
    </row>
    <row r="21" spans="1:27">
      <c r="B21" s="54">
        <v>4</v>
      </c>
      <c r="C21" s="54">
        <v>5553520098</v>
      </c>
      <c r="D21" s="54" t="s">
        <v>41</v>
      </c>
      <c r="E21" s="55" t="s">
        <v>74</v>
      </c>
      <c r="F21" s="56" t="s">
        <v>75</v>
      </c>
      <c r="G21" s="2">
        <v>1</v>
      </c>
      <c r="H21" s="2">
        <v>1</v>
      </c>
      <c r="I21" s="2">
        <v>1</v>
      </c>
      <c r="J21" s="11">
        <v>1</v>
      </c>
      <c r="K21" s="11">
        <v>1</v>
      </c>
      <c r="L21" s="11">
        <v>1</v>
      </c>
      <c r="M21" s="2">
        <v>1</v>
      </c>
      <c r="N21" s="2">
        <v>0</v>
      </c>
      <c r="O21" s="7">
        <f t="shared" si="0"/>
        <v>7</v>
      </c>
      <c r="P21" s="41">
        <f t="shared" si="1"/>
        <v>8.75</v>
      </c>
      <c r="Q21" s="40"/>
      <c r="R21" s="42">
        <v>15</v>
      </c>
      <c r="T21" s="42">
        <v>7.5</v>
      </c>
      <c r="U21" s="42">
        <v>5.5</v>
      </c>
      <c r="V21" s="8"/>
      <c r="W21" s="9"/>
      <c r="X21" s="41">
        <f t="shared" si="2"/>
        <v>0</v>
      </c>
      <c r="Y21" s="10"/>
      <c r="Z21" s="47">
        <f t="shared" si="3"/>
        <v>36.75</v>
      </c>
      <c r="AA21" s="48"/>
    </row>
    <row r="22" spans="1:27">
      <c r="B22" s="54">
        <v>4</v>
      </c>
      <c r="C22" s="54">
        <v>5653500248</v>
      </c>
      <c r="D22" s="54" t="s">
        <v>41</v>
      </c>
      <c r="E22" s="55" t="s">
        <v>76</v>
      </c>
      <c r="F22" s="56" t="s">
        <v>77</v>
      </c>
      <c r="G22" s="2">
        <v>1</v>
      </c>
      <c r="H22" s="2">
        <v>1</v>
      </c>
      <c r="I22" s="2">
        <v>0</v>
      </c>
      <c r="J22" s="11">
        <v>1</v>
      </c>
      <c r="K22" s="11">
        <v>1</v>
      </c>
      <c r="L22" s="11">
        <v>1</v>
      </c>
      <c r="M22" s="2">
        <v>0</v>
      </c>
      <c r="N22" s="2">
        <v>1</v>
      </c>
      <c r="O22" s="7">
        <f t="shared" si="0"/>
        <v>6</v>
      </c>
      <c r="P22" s="41">
        <f t="shared" si="1"/>
        <v>7.5</v>
      </c>
      <c r="Q22" s="40"/>
      <c r="R22" s="42">
        <v>15</v>
      </c>
      <c r="T22" s="42">
        <v>7.5</v>
      </c>
      <c r="U22" s="42">
        <v>5.5</v>
      </c>
      <c r="V22" s="8"/>
      <c r="W22" s="9">
        <v>13</v>
      </c>
      <c r="X22" s="41">
        <f t="shared" si="2"/>
        <v>26</v>
      </c>
      <c r="Y22" s="10"/>
      <c r="Z22" s="47">
        <f t="shared" si="3"/>
        <v>61.5</v>
      </c>
      <c r="AA22" s="48" t="str">
        <f t="shared" si="4"/>
        <v>C</v>
      </c>
    </row>
    <row r="23" spans="1:27">
      <c r="B23" s="54">
        <v>4</v>
      </c>
      <c r="C23" s="54">
        <v>5653500446</v>
      </c>
      <c r="D23" s="54" t="s">
        <v>41</v>
      </c>
      <c r="E23" s="55" t="s">
        <v>78</v>
      </c>
      <c r="F23" s="56" t="s">
        <v>79</v>
      </c>
      <c r="G23" s="2">
        <v>1</v>
      </c>
      <c r="H23" s="2">
        <v>1</v>
      </c>
      <c r="I23" s="2">
        <v>1</v>
      </c>
      <c r="J23" s="11">
        <v>1</v>
      </c>
      <c r="K23" s="11">
        <v>1</v>
      </c>
      <c r="L23" s="11">
        <v>1</v>
      </c>
      <c r="M23" s="2">
        <v>1</v>
      </c>
      <c r="N23" s="2">
        <v>1</v>
      </c>
      <c r="O23" s="7">
        <f t="shared" si="0"/>
        <v>8</v>
      </c>
      <c r="P23" s="41">
        <f t="shared" si="1"/>
        <v>10</v>
      </c>
      <c r="Q23" s="40"/>
      <c r="R23" s="42">
        <v>15</v>
      </c>
      <c r="T23" s="42">
        <v>7.5</v>
      </c>
      <c r="U23" s="42">
        <v>0</v>
      </c>
      <c r="V23" s="8"/>
      <c r="W23" s="9">
        <v>15</v>
      </c>
      <c r="X23" s="41">
        <f t="shared" si="2"/>
        <v>30</v>
      </c>
      <c r="Y23" s="10"/>
      <c r="Z23" s="47">
        <f t="shared" si="3"/>
        <v>62.5</v>
      </c>
      <c r="AA23" s="48" t="str">
        <f t="shared" si="4"/>
        <v>C</v>
      </c>
    </row>
    <row r="24" spans="1:27">
      <c r="B24" s="54">
        <v>4</v>
      </c>
      <c r="C24" s="54">
        <v>5653500362</v>
      </c>
      <c r="D24" s="54" t="s">
        <v>58</v>
      </c>
      <c r="E24" s="55" t="s">
        <v>96</v>
      </c>
      <c r="F24" s="56" t="s">
        <v>97</v>
      </c>
      <c r="G24" s="2">
        <v>1</v>
      </c>
      <c r="H24" s="2">
        <v>1</v>
      </c>
      <c r="I24" s="2">
        <v>1</v>
      </c>
      <c r="J24" s="11">
        <v>1</v>
      </c>
      <c r="K24" s="11">
        <v>1</v>
      </c>
      <c r="L24" s="11">
        <v>1</v>
      </c>
      <c r="M24" s="2">
        <v>1</v>
      </c>
      <c r="N24" s="2">
        <v>0</v>
      </c>
      <c r="O24" s="7">
        <f t="shared" si="0"/>
        <v>7</v>
      </c>
      <c r="P24" s="41">
        <f t="shared" si="1"/>
        <v>8.75</v>
      </c>
      <c r="Q24" s="40"/>
      <c r="R24" s="42">
        <v>15</v>
      </c>
      <c r="T24" s="42">
        <v>7.5</v>
      </c>
      <c r="U24" s="42">
        <v>5.5</v>
      </c>
      <c r="V24" s="8"/>
      <c r="W24" s="9"/>
      <c r="X24" s="41">
        <f t="shared" si="2"/>
        <v>0</v>
      </c>
      <c r="Y24" s="10"/>
      <c r="Z24" s="47">
        <f t="shared" si="3"/>
        <v>36.75</v>
      </c>
      <c r="AA24" s="48"/>
    </row>
    <row r="25" spans="1:27">
      <c r="B25" s="54">
        <v>4</v>
      </c>
      <c r="C25" s="54">
        <v>5653500289</v>
      </c>
      <c r="D25" s="54" t="s">
        <v>41</v>
      </c>
      <c r="E25" s="55" t="s">
        <v>132</v>
      </c>
      <c r="F25" s="56" t="s">
        <v>133</v>
      </c>
      <c r="G25" s="2">
        <v>0</v>
      </c>
      <c r="H25" s="2">
        <v>1</v>
      </c>
      <c r="I25" s="2">
        <v>1</v>
      </c>
      <c r="J25" s="11">
        <v>0</v>
      </c>
      <c r="K25" s="11">
        <v>1</v>
      </c>
      <c r="L25" s="11">
        <v>1</v>
      </c>
      <c r="M25" s="2">
        <v>1</v>
      </c>
      <c r="N25" s="2">
        <v>1</v>
      </c>
      <c r="O25" s="7">
        <f t="shared" si="0"/>
        <v>6</v>
      </c>
      <c r="P25" s="41">
        <f t="shared" si="1"/>
        <v>7.5</v>
      </c>
      <c r="Q25" s="40"/>
      <c r="R25" s="42">
        <v>15</v>
      </c>
      <c r="T25" s="42">
        <v>7.5</v>
      </c>
      <c r="U25" s="42">
        <v>5.5</v>
      </c>
      <c r="V25" s="8"/>
      <c r="W25" s="9">
        <v>14</v>
      </c>
      <c r="X25" s="41">
        <f t="shared" si="2"/>
        <v>28</v>
      </c>
      <c r="Y25" s="10"/>
      <c r="Z25" s="47">
        <f t="shared" si="3"/>
        <v>63.5</v>
      </c>
      <c r="AA25" s="48" t="str">
        <f t="shared" si="4"/>
        <v>C</v>
      </c>
    </row>
    <row r="26" spans="1:27">
      <c r="B26" s="54">
        <v>4</v>
      </c>
      <c r="C26" s="54"/>
      <c r="D26" s="54" t="s">
        <v>58</v>
      </c>
      <c r="E26" s="55" t="s">
        <v>142</v>
      </c>
      <c r="F26" s="56" t="s">
        <v>143</v>
      </c>
      <c r="G26" s="2">
        <v>0</v>
      </c>
      <c r="H26" s="2">
        <v>1</v>
      </c>
      <c r="I26" s="2">
        <v>1</v>
      </c>
      <c r="J26" s="11">
        <v>0</v>
      </c>
      <c r="K26" s="11">
        <v>0</v>
      </c>
      <c r="L26" s="11">
        <v>1</v>
      </c>
      <c r="M26" s="2">
        <v>1</v>
      </c>
      <c r="N26" s="2">
        <v>1</v>
      </c>
      <c r="O26" s="7">
        <f t="shared" si="0"/>
        <v>5</v>
      </c>
      <c r="P26" s="41">
        <f t="shared" si="1"/>
        <v>6.25</v>
      </c>
      <c r="Q26" s="40"/>
      <c r="R26" s="42">
        <v>15</v>
      </c>
      <c r="T26" s="42">
        <v>7.5</v>
      </c>
      <c r="U26" s="42">
        <v>5.5</v>
      </c>
      <c r="V26" s="8"/>
      <c r="W26" s="9">
        <v>17</v>
      </c>
      <c r="X26" s="41">
        <f t="shared" si="2"/>
        <v>34</v>
      </c>
      <c r="Y26" s="10"/>
      <c r="Z26" s="47">
        <f t="shared" si="3"/>
        <v>68.25</v>
      </c>
      <c r="AA26" s="48" t="str">
        <f t="shared" si="4"/>
        <v>C+</v>
      </c>
    </row>
    <row r="27" spans="1:27">
      <c r="B27" s="37">
        <v>5</v>
      </c>
      <c r="C27" s="37"/>
      <c r="D27" s="37" t="s">
        <v>58</v>
      </c>
      <c r="E27" s="38" t="s">
        <v>68</v>
      </c>
      <c r="F27" s="39" t="s">
        <v>69</v>
      </c>
      <c r="G27" s="2">
        <v>1</v>
      </c>
      <c r="H27" s="2">
        <v>1</v>
      </c>
      <c r="I27" s="2">
        <v>1</v>
      </c>
      <c r="J27" s="11">
        <v>1</v>
      </c>
      <c r="K27" s="11">
        <v>1</v>
      </c>
      <c r="L27" s="11">
        <v>1</v>
      </c>
      <c r="M27" s="2">
        <v>1</v>
      </c>
      <c r="N27" s="2">
        <v>1</v>
      </c>
      <c r="O27" s="7">
        <f t="shared" si="0"/>
        <v>8</v>
      </c>
      <c r="P27" s="41">
        <f t="shared" si="1"/>
        <v>10</v>
      </c>
      <c r="Q27" s="40"/>
      <c r="R27" s="42">
        <v>15.5</v>
      </c>
      <c r="T27" s="42">
        <v>9</v>
      </c>
      <c r="U27" s="42">
        <v>9</v>
      </c>
      <c r="V27" s="8"/>
      <c r="W27" s="9">
        <v>14</v>
      </c>
      <c r="X27" s="41">
        <f t="shared" si="2"/>
        <v>28</v>
      </c>
      <c r="Y27" s="10"/>
      <c r="Z27" s="47">
        <f t="shared" si="3"/>
        <v>71.5</v>
      </c>
      <c r="AA27" s="48" t="str">
        <f t="shared" si="4"/>
        <v>B</v>
      </c>
    </row>
    <row r="28" spans="1:27">
      <c r="B28" s="37">
        <v>5</v>
      </c>
      <c r="C28" s="37">
        <v>5553520023</v>
      </c>
      <c r="D28" s="37" t="s">
        <v>41</v>
      </c>
      <c r="E28" s="38" t="s">
        <v>86</v>
      </c>
      <c r="F28" s="39" t="s">
        <v>87</v>
      </c>
      <c r="G28" s="2">
        <v>1</v>
      </c>
      <c r="H28" s="2">
        <v>1</v>
      </c>
      <c r="I28" s="2">
        <v>1</v>
      </c>
      <c r="J28" s="11">
        <v>1</v>
      </c>
      <c r="K28" s="11">
        <v>1</v>
      </c>
      <c r="L28" s="11">
        <v>1</v>
      </c>
      <c r="M28" s="2">
        <v>0</v>
      </c>
      <c r="N28" s="2">
        <v>1</v>
      </c>
      <c r="O28" s="7">
        <f t="shared" si="0"/>
        <v>7</v>
      </c>
      <c r="P28" s="41">
        <f t="shared" si="1"/>
        <v>8.75</v>
      </c>
      <c r="Q28" s="40"/>
      <c r="R28" s="42">
        <v>15.5</v>
      </c>
      <c r="T28" s="42">
        <v>9</v>
      </c>
      <c r="U28" s="42">
        <v>9</v>
      </c>
      <c r="V28" s="8"/>
      <c r="W28" s="9">
        <v>17</v>
      </c>
      <c r="X28" s="41">
        <f t="shared" si="2"/>
        <v>34</v>
      </c>
      <c r="Y28" s="10"/>
      <c r="Z28" s="47">
        <f t="shared" si="3"/>
        <v>76.25</v>
      </c>
      <c r="AA28" s="48" t="str">
        <f t="shared" si="4"/>
        <v>B+</v>
      </c>
    </row>
    <row r="29" spans="1:27">
      <c r="A29" s="49"/>
      <c r="B29" s="37">
        <v>5</v>
      </c>
      <c r="C29" s="37">
        <v>5553020362</v>
      </c>
      <c r="D29" s="37" t="s">
        <v>41</v>
      </c>
      <c r="E29" s="38" t="s">
        <v>88</v>
      </c>
      <c r="F29" s="39" t="s">
        <v>89</v>
      </c>
      <c r="G29" s="2">
        <v>1</v>
      </c>
      <c r="H29" s="2">
        <v>1</v>
      </c>
      <c r="I29" s="2">
        <v>1</v>
      </c>
      <c r="J29" s="11">
        <v>1</v>
      </c>
      <c r="K29" s="11">
        <v>1</v>
      </c>
      <c r="L29" s="11">
        <v>1</v>
      </c>
      <c r="M29" s="2">
        <v>0</v>
      </c>
      <c r="N29" s="2">
        <v>1</v>
      </c>
      <c r="O29" s="7">
        <f t="shared" si="0"/>
        <v>7</v>
      </c>
      <c r="P29" s="41">
        <f t="shared" si="1"/>
        <v>8.75</v>
      </c>
      <c r="Q29" s="40"/>
      <c r="R29" s="42">
        <v>15.5</v>
      </c>
      <c r="T29" s="42">
        <v>9</v>
      </c>
      <c r="U29" s="42">
        <v>9</v>
      </c>
      <c r="V29" s="8"/>
      <c r="W29" s="9">
        <v>24</v>
      </c>
      <c r="X29" s="41">
        <f t="shared" si="2"/>
        <v>48</v>
      </c>
      <c r="Y29" s="10"/>
      <c r="Z29" s="47">
        <f t="shared" si="3"/>
        <v>90.25</v>
      </c>
      <c r="AA29" s="48" t="str">
        <f t="shared" si="4"/>
        <v>A</v>
      </c>
    </row>
    <row r="30" spans="1:27">
      <c r="B30" s="37">
        <v>5</v>
      </c>
      <c r="C30" s="37">
        <v>5553020247</v>
      </c>
      <c r="D30" s="37" t="s">
        <v>41</v>
      </c>
      <c r="E30" s="38" t="s">
        <v>90</v>
      </c>
      <c r="F30" s="39" t="s">
        <v>91</v>
      </c>
      <c r="G30" s="2">
        <v>1</v>
      </c>
      <c r="H30" s="2">
        <v>1</v>
      </c>
      <c r="I30" s="2">
        <v>1</v>
      </c>
      <c r="J30" s="11">
        <v>1</v>
      </c>
      <c r="K30" s="11">
        <v>1</v>
      </c>
      <c r="L30" s="11">
        <v>1</v>
      </c>
      <c r="M30" s="2">
        <v>0</v>
      </c>
      <c r="N30" s="2">
        <v>1</v>
      </c>
      <c r="O30" s="7">
        <f t="shared" si="0"/>
        <v>7</v>
      </c>
      <c r="P30" s="41">
        <f t="shared" si="1"/>
        <v>8.75</v>
      </c>
      <c r="Q30" s="40"/>
      <c r="R30" s="42">
        <v>15.5</v>
      </c>
      <c r="T30" s="42">
        <v>9</v>
      </c>
      <c r="U30" s="42">
        <v>9</v>
      </c>
      <c r="V30" s="8"/>
      <c r="W30" s="9">
        <v>13</v>
      </c>
      <c r="X30" s="41">
        <f t="shared" si="2"/>
        <v>26</v>
      </c>
      <c r="Y30" s="10"/>
      <c r="Z30" s="47">
        <f t="shared" si="3"/>
        <v>68.25</v>
      </c>
      <c r="AA30" s="48" t="str">
        <f t="shared" si="4"/>
        <v>C+</v>
      </c>
    </row>
    <row r="31" spans="1:27">
      <c r="B31" s="37">
        <v>5</v>
      </c>
      <c r="C31" s="37">
        <v>5553520015</v>
      </c>
      <c r="D31" s="37" t="s">
        <v>41</v>
      </c>
      <c r="E31" s="38" t="s">
        <v>110</v>
      </c>
      <c r="F31" s="39" t="s">
        <v>111</v>
      </c>
      <c r="G31" s="2">
        <v>1</v>
      </c>
      <c r="H31" s="2">
        <v>1</v>
      </c>
      <c r="I31" s="2">
        <v>1</v>
      </c>
      <c r="J31" s="11">
        <v>1</v>
      </c>
      <c r="K31" s="11">
        <v>1</v>
      </c>
      <c r="L31" s="11">
        <v>1</v>
      </c>
      <c r="M31" s="2">
        <v>1</v>
      </c>
      <c r="N31" s="2">
        <v>1</v>
      </c>
      <c r="O31" s="7">
        <f t="shared" si="0"/>
        <v>8</v>
      </c>
      <c r="P31" s="41">
        <f t="shared" si="1"/>
        <v>10</v>
      </c>
      <c r="Q31" s="40"/>
      <c r="R31" s="42">
        <v>15.5</v>
      </c>
      <c r="T31" s="42">
        <v>9</v>
      </c>
      <c r="U31" s="42">
        <v>9</v>
      </c>
      <c r="V31" s="8"/>
      <c r="W31" s="9">
        <v>22</v>
      </c>
      <c r="X31" s="41">
        <f t="shared" si="2"/>
        <v>44</v>
      </c>
      <c r="Y31" s="10"/>
      <c r="Z31" s="47">
        <f t="shared" si="3"/>
        <v>87.5</v>
      </c>
      <c r="AA31" s="48" t="str">
        <f t="shared" si="4"/>
        <v>A</v>
      </c>
    </row>
    <row r="32" spans="1:27">
      <c r="B32" s="54">
        <v>6</v>
      </c>
      <c r="C32" s="54">
        <v>5353000473</v>
      </c>
      <c r="D32" s="54" t="s">
        <v>58</v>
      </c>
      <c r="E32" s="55" t="s">
        <v>59</v>
      </c>
      <c r="F32" s="56" t="s">
        <v>60</v>
      </c>
      <c r="G32" s="2">
        <v>1</v>
      </c>
      <c r="H32" s="2">
        <v>1</v>
      </c>
      <c r="I32" s="2">
        <v>1</v>
      </c>
      <c r="J32" s="11">
        <v>1</v>
      </c>
      <c r="K32" s="11">
        <v>1</v>
      </c>
      <c r="L32" s="11">
        <v>1</v>
      </c>
      <c r="M32" s="2">
        <v>1</v>
      </c>
      <c r="N32" s="2">
        <v>1</v>
      </c>
      <c r="O32" s="7">
        <f t="shared" si="0"/>
        <v>8</v>
      </c>
      <c r="P32" s="41">
        <f t="shared" si="1"/>
        <v>10</v>
      </c>
      <c r="Q32" s="40"/>
      <c r="R32" s="42">
        <v>14.5</v>
      </c>
      <c r="T32" s="42">
        <v>0</v>
      </c>
      <c r="U32" s="42">
        <v>8.5</v>
      </c>
      <c r="V32" s="8"/>
      <c r="W32" s="9">
        <v>19</v>
      </c>
      <c r="X32" s="41">
        <f t="shared" si="2"/>
        <v>38</v>
      </c>
      <c r="Y32" s="10"/>
      <c r="Z32" s="47">
        <f t="shared" si="3"/>
        <v>71</v>
      </c>
      <c r="AA32" s="48" t="str">
        <f t="shared" si="4"/>
        <v>B</v>
      </c>
    </row>
    <row r="33" spans="1:27">
      <c r="B33" s="54">
        <v>6</v>
      </c>
      <c r="C33" s="54">
        <v>5253500085</v>
      </c>
      <c r="D33" s="54" t="s">
        <v>58</v>
      </c>
      <c r="E33" s="55" t="s">
        <v>61</v>
      </c>
      <c r="F33" s="56" t="s">
        <v>62</v>
      </c>
      <c r="G33" s="2">
        <v>1</v>
      </c>
      <c r="H33" s="2">
        <v>1</v>
      </c>
      <c r="I33" s="2">
        <v>1</v>
      </c>
      <c r="J33" s="11">
        <v>1</v>
      </c>
      <c r="K33" s="11">
        <v>1</v>
      </c>
      <c r="L33" s="11">
        <v>1</v>
      </c>
      <c r="M33" s="2">
        <v>1</v>
      </c>
      <c r="N33" s="2">
        <v>1</v>
      </c>
      <c r="O33" s="7">
        <f t="shared" si="0"/>
        <v>8</v>
      </c>
      <c r="P33" s="41">
        <f t="shared" si="1"/>
        <v>10</v>
      </c>
      <c r="Q33" s="40"/>
      <c r="R33" s="42">
        <v>14.5</v>
      </c>
      <c r="T33" s="42">
        <v>9.5</v>
      </c>
      <c r="U33" s="42">
        <v>8.5</v>
      </c>
      <c r="V33" s="8"/>
      <c r="W33" s="9">
        <v>15</v>
      </c>
      <c r="X33" s="41">
        <f t="shared" si="2"/>
        <v>30</v>
      </c>
      <c r="Y33" s="10"/>
      <c r="Z33" s="47">
        <f t="shared" si="3"/>
        <v>72.5</v>
      </c>
      <c r="AA33" s="48" t="str">
        <f t="shared" si="4"/>
        <v>B</v>
      </c>
    </row>
    <row r="34" spans="1:27">
      <c r="B34" s="54">
        <v>6</v>
      </c>
      <c r="C34" s="54">
        <v>5453500448</v>
      </c>
      <c r="D34" s="54" t="s">
        <v>41</v>
      </c>
      <c r="E34" s="55" t="s">
        <v>116</v>
      </c>
      <c r="F34" s="56" t="s">
        <v>117</v>
      </c>
      <c r="G34" s="2">
        <v>1</v>
      </c>
      <c r="H34" s="2">
        <v>0</v>
      </c>
      <c r="I34" s="2">
        <v>1</v>
      </c>
      <c r="J34" s="11">
        <v>1</v>
      </c>
      <c r="K34" s="11">
        <v>1</v>
      </c>
      <c r="L34" s="11">
        <v>1</v>
      </c>
      <c r="M34" s="2">
        <v>1</v>
      </c>
      <c r="N34" s="2">
        <v>1</v>
      </c>
      <c r="O34" s="7">
        <f t="shared" si="0"/>
        <v>7</v>
      </c>
      <c r="P34" s="41">
        <f t="shared" si="1"/>
        <v>8.75</v>
      </c>
      <c r="Q34" s="40"/>
      <c r="R34" s="42">
        <v>14.5</v>
      </c>
      <c r="T34" s="42">
        <v>9.5</v>
      </c>
      <c r="U34" s="42">
        <v>0</v>
      </c>
      <c r="V34" s="8"/>
      <c r="W34" s="9">
        <v>14</v>
      </c>
      <c r="X34" s="41">
        <f t="shared" si="2"/>
        <v>28</v>
      </c>
      <c r="Y34" s="10"/>
      <c r="Z34" s="47">
        <f t="shared" si="3"/>
        <v>60.75</v>
      </c>
      <c r="AA34" s="48" t="str">
        <f t="shared" si="4"/>
        <v>C</v>
      </c>
    </row>
    <row r="35" spans="1:27">
      <c r="B35" s="54">
        <v>6</v>
      </c>
      <c r="C35" s="54"/>
      <c r="D35" s="54" t="s">
        <v>58</v>
      </c>
      <c r="E35" s="55" t="s">
        <v>118</v>
      </c>
      <c r="F35" s="56" t="s">
        <v>119</v>
      </c>
      <c r="G35" s="2">
        <v>1</v>
      </c>
      <c r="H35" s="2">
        <v>1</v>
      </c>
      <c r="I35" s="2">
        <v>1</v>
      </c>
      <c r="J35" s="11">
        <v>1</v>
      </c>
      <c r="K35" s="11">
        <v>1</v>
      </c>
      <c r="L35" s="11">
        <v>1</v>
      </c>
      <c r="M35" s="2">
        <v>1</v>
      </c>
      <c r="N35" s="2">
        <v>1</v>
      </c>
      <c r="O35" s="7">
        <f t="shared" si="0"/>
        <v>8</v>
      </c>
      <c r="P35" s="41">
        <f t="shared" si="1"/>
        <v>10</v>
      </c>
      <c r="Q35" s="40"/>
      <c r="R35" s="42">
        <v>14.5</v>
      </c>
      <c r="T35" s="42">
        <v>9.5</v>
      </c>
      <c r="U35" s="42">
        <v>0</v>
      </c>
      <c r="V35" s="8"/>
      <c r="W35" s="9">
        <v>22</v>
      </c>
      <c r="X35" s="41">
        <f t="shared" si="2"/>
        <v>44</v>
      </c>
      <c r="Y35" s="10"/>
      <c r="Z35" s="47">
        <f t="shared" si="3"/>
        <v>78</v>
      </c>
      <c r="AA35" s="48" t="str">
        <f t="shared" si="4"/>
        <v>B+</v>
      </c>
    </row>
    <row r="36" spans="1:27">
      <c r="B36" s="54">
        <v>6</v>
      </c>
      <c r="C36" s="54"/>
      <c r="D36" s="54" t="s">
        <v>58</v>
      </c>
      <c r="E36" s="55" t="s">
        <v>120</v>
      </c>
      <c r="F36" s="56" t="s">
        <v>121</v>
      </c>
      <c r="G36" s="2">
        <v>1</v>
      </c>
      <c r="H36" s="2">
        <v>1</v>
      </c>
      <c r="I36" s="2">
        <v>1</v>
      </c>
      <c r="J36" s="11">
        <v>1</v>
      </c>
      <c r="K36" s="11">
        <v>1</v>
      </c>
      <c r="L36" s="11">
        <v>1</v>
      </c>
      <c r="M36" s="2">
        <v>1</v>
      </c>
      <c r="N36" s="2">
        <v>1</v>
      </c>
      <c r="O36" s="7">
        <f t="shared" si="0"/>
        <v>8</v>
      </c>
      <c r="P36" s="41">
        <f t="shared" si="1"/>
        <v>10</v>
      </c>
      <c r="Q36" s="40"/>
      <c r="R36" s="42">
        <v>14.5</v>
      </c>
      <c r="T36" s="42">
        <v>9.5</v>
      </c>
      <c r="U36" s="42">
        <v>8.5</v>
      </c>
      <c r="V36" s="8"/>
      <c r="W36" s="9">
        <v>22</v>
      </c>
      <c r="X36" s="41">
        <f t="shared" si="2"/>
        <v>44</v>
      </c>
      <c r="Y36" s="10"/>
      <c r="Z36" s="47">
        <f t="shared" si="3"/>
        <v>86.5</v>
      </c>
      <c r="AA36" s="48" t="str">
        <f t="shared" si="4"/>
        <v>A</v>
      </c>
    </row>
    <row r="37" spans="1:27" ht="15.75" customHeight="1">
      <c r="A37" s="53"/>
      <c r="B37" s="37">
        <v>7</v>
      </c>
      <c r="C37" s="37">
        <v>5653500214</v>
      </c>
      <c r="D37" s="37" t="s">
        <v>41</v>
      </c>
      <c r="E37" s="38" t="s">
        <v>80</v>
      </c>
      <c r="F37" s="39" t="s">
        <v>81</v>
      </c>
      <c r="G37" s="2">
        <v>1</v>
      </c>
      <c r="H37" s="2">
        <v>1</v>
      </c>
      <c r="I37" s="2">
        <v>1</v>
      </c>
      <c r="J37" s="11">
        <v>1</v>
      </c>
      <c r="K37" s="11">
        <v>1</v>
      </c>
      <c r="L37" s="11">
        <v>1</v>
      </c>
      <c r="M37" s="2">
        <v>1</v>
      </c>
      <c r="N37" s="2">
        <v>1</v>
      </c>
      <c r="O37" s="7">
        <f t="shared" ref="O37:O58" si="5">SUM(G37:N37)</f>
        <v>8</v>
      </c>
      <c r="P37" s="41">
        <f t="shared" ref="P37:P60" si="6">O37/8*10</f>
        <v>10</v>
      </c>
      <c r="Q37" s="40"/>
      <c r="R37" s="42">
        <v>14</v>
      </c>
      <c r="T37" s="42">
        <v>9.5</v>
      </c>
      <c r="U37" s="42">
        <v>9</v>
      </c>
      <c r="V37" s="8"/>
      <c r="W37" s="9">
        <v>20</v>
      </c>
      <c r="X37" s="41">
        <f t="shared" ref="X37:X60" si="7">W37*2</f>
        <v>40</v>
      </c>
      <c r="Y37" s="10"/>
      <c r="Z37" s="47">
        <f t="shared" ref="Z37:Z60" si="8">P37+X37+R37+T37+U37</f>
        <v>82.5</v>
      </c>
      <c r="AA37" s="48" t="str">
        <f t="shared" si="4"/>
        <v>A</v>
      </c>
    </row>
    <row r="38" spans="1:27" ht="15.75" customHeight="1">
      <c r="B38" s="37">
        <v>7</v>
      </c>
      <c r="C38" s="37">
        <v>5653590033</v>
      </c>
      <c r="D38" s="37" t="s">
        <v>58</v>
      </c>
      <c r="E38" s="38" t="s">
        <v>82</v>
      </c>
      <c r="F38" s="39" t="s">
        <v>83</v>
      </c>
      <c r="G38" s="2">
        <v>1</v>
      </c>
      <c r="H38" s="2">
        <v>1</v>
      </c>
      <c r="I38" s="2">
        <v>0</v>
      </c>
      <c r="J38" s="11">
        <v>1</v>
      </c>
      <c r="K38" s="11">
        <v>1</v>
      </c>
      <c r="L38" s="11">
        <v>1</v>
      </c>
      <c r="M38" s="2">
        <v>1</v>
      </c>
      <c r="N38" s="2">
        <v>1</v>
      </c>
      <c r="O38" s="7">
        <f t="shared" si="5"/>
        <v>7</v>
      </c>
      <c r="P38" s="41">
        <f t="shared" si="6"/>
        <v>8.75</v>
      </c>
      <c r="Q38" s="40"/>
      <c r="R38" s="42">
        <v>14</v>
      </c>
      <c r="T38" s="42">
        <v>9.5</v>
      </c>
      <c r="U38" s="42">
        <v>9</v>
      </c>
      <c r="V38" s="8"/>
      <c r="W38" s="9">
        <v>22</v>
      </c>
      <c r="X38" s="41">
        <f t="shared" si="7"/>
        <v>44</v>
      </c>
      <c r="Y38" s="10"/>
      <c r="Z38" s="47">
        <f t="shared" si="8"/>
        <v>85.25</v>
      </c>
      <c r="AA38" s="48" t="str">
        <f t="shared" si="4"/>
        <v>A</v>
      </c>
    </row>
    <row r="39" spans="1:27" ht="15.75" customHeight="1">
      <c r="B39" s="37">
        <v>7</v>
      </c>
      <c r="C39" s="37">
        <v>5653590041</v>
      </c>
      <c r="D39" s="37" t="s">
        <v>41</v>
      </c>
      <c r="E39" s="38" t="s">
        <v>84</v>
      </c>
      <c r="F39" s="39" t="s">
        <v>85</v>
      </c>
      <c r="G39" s="2">
        <v>1</v>
      </c>
      <c r="H39" s="2">
        <v>1</v>
      </c>
      <c r="I39" s="2">
        <v>0</v>
      </c>
      <c r="J39" s="11">
        <v>1</v>
      </c>
      <c r="K39" s="11">
        <v>1</v>
      </c>
      <c r="L39" s="11">
        <v>1</v>
      </c>
      <c r="M39" s="2">
        <v>1</v>
      </c>
      <c r="N39" s="2">
        <v>1</v>
      </c>
      <c r="O39" s="7">
        <f t="shared" si="5"/>
        <v>7</v>
      </c>
      <c r="P39" s="41">
        <f t="shared" si="6"/>
        <v>8.75</v>
      </c>
      <c r="Q39" s="40"/>
      <c r="R39" s="42">
        <v>14</v>
      </c>
      <c r="T39" s="42">
        <v>9.5</v>
      </c>
      <c r="U39" s="42">
        <v>9</v>
      </c>
      <c r="V39" s="8"/>
      <c r="W39" s="9">
        <v>23</v>
      </c>
      <c r="X39" s="41">
        <f t="shared" si="7"/>
        <v>46</v>
      </c>
      <c r="Y39" s="10"/>
      <c r="Z39" s="47">
        <f t="shared" si="8"/>
        <v>87.25</v>
      </c>
      <c r="AA39" s="48" t="str">
        <f t="shared" si="4"/>
        <v>A</v>
      </c>
    </row>
    <row r="40" spans="1:27" ht="15.75" customHeight="1">
      <c r="B40" s="37">
        <v>7</v>
      </c>
      <c r="C40" s="37">
        <v>5653500081</v>
      </c>
      <c r="D40" s="37" t="s">
        <v>58</v>
      </c>
      <c r="E40" s="38" t="s">
        <v>92</v>
      </c>
      <c r="F40" s="39" t="s">
        <v>93</v>
      </c>
      <c r="G40" s="2">
        <v>1</v>
      </c>
      <c r="H40" s="2">
        <v>1</v>
      </c>
      <c r="I40" s="2">
        <v>1</v>
      </c>
      <c r="J40" s="11">
        <v>0</v>
      </c>
      <c r="K40" s="11">
        <v>1</v>
      </c>
      <c r="L40" s="11">
        <v>1</v>
      </c>
      <c r="M40" s="2">
        <v>1</v>
      </c>
      <c r="N40" s="2">
        <v>1</v>
      </c>
      <c r="O40" s="7">
        <f t="shared" si="5"/>
        <v>7</v>
      </c>
      <c r="P40" s="41">
        <f t="shared" si="6"/>
        <v>8.75</v>
      </c>
      <c r="Q40" s="40"/>
      <c r="R40" s="42">
        <v>14</v>
      </c>
      <c r="T40" s="42">
        <v>9.5</v>
      </c>
      <c r="U40" s="42">
        <v>9</v>
      </c>
      <c r="V40" s="8"/>
      <c r="W40" s="9">
        <v>18</v>
      </c>
      <c r="X40" s="41">
        <f t="shared" si="7"/>
        <v>36</v>
      </c>
      <c r="Y40" s="10"/>
      <c r="Z40" s="47">
        <f t="shared" si="8"/>
        <v>77.25</v>
      </c>
      <c r="AA40" s="48" t="str">
        <f t="shared" si="4"/>
        <v>B+</v>
      </c>
    </row>
    <row r="41" spans="1:27" ht="15.75" customHeight="1">
      <c r="B41" s="54">
        <v>8</v>
      </c>
      <c r="C41" s="54">
        <v>5553530022</v>
      </c>
      <c r="D41" s="54" t="s">
        <v>58</v>
      </c>
      <c r="E41" s="55" t="s">
        <v>70</v>
      </c>
      <c r="F41" s="56" t="s">
        <v>71</v>
      </c>
      <c r="G41" s="2">
        <v>1</v>
      </c>
      <c r="H41" s="2">
        <v>1</v>
      </c>
      <c r="I41" s="2">
        <v>1</v>
      </c>
      <c r="J41" s="11">
        <v>1</v>
      </c>
      <c r="K41" s="11">
        <v>1</v>
      </c>
      <c r="L41" s="11">
        <v>1</v>
      </c>
      <c r="M41" s="2">
        <v>1</v>
      </c>
      <c r="N41" s="2">
        <v>1</v>
      </c>
      <c r="O41" s="7">
        <f t="shared" si="5"/>
        <v>8</v>
      </c>
      <c r="P41" s="41">
        <f t="shared" si="6"/>
        <v>10</v>
      </c>
      <c r="Q41" s="40"/>
      <c r="R41" s="42">
        <v>13.5</v>
      </c>
      <c r="T41" s="42">
        <v>2.5</v>
      </c>
      <c r="U41" s="42">
        <v>6.5</v>
      </c>
      <c r="V41" s="8"/>
      <c r="W41" s="9">
        <v>9</v>
      </c>
      <c r="X41" s="41">
        <f t="shared" si="7"/>
        <v>18</v>
      </c>
      <c r="Y41" s="10"/>
      <c r="Z41" s="47">
        <f t="shared" si="8"/>
        <v>50.5</v>
      </c>
      <c r="AA41" s="48" t="str">
        <f t="shared" si="4"/>
        <v>D</v>
      </c>
    </row>
    <row r="42" spans="1:27">
      <c r="B42" s="54">
        <v>8</v>
      </c>
      <c r="C42" s="54">
        <v>5553030080</v>
      </c>
      <c r="D42" s="54" t="s">
        <v>58</v>
      </c>
      <c r="E42" s="55" t="s">
        <v>72</v>
      </c>
      <c r="F42" s="56" t="s">
        <v>73</v>
      </c>
      <c r="G42" s="2">
        <v>1</v>
      </c>
      <c r="H42" s="2">
        <v>1</v>
      </c>
      <c r="I42" s="2">
        <v>1</v>
      </c>
      <c r="J42" s="11">
        <v>1</v>
      </c>
      <c r="K42" s="11">
        <v>1</v>
      </c>
      <c r="L42" s="11">
        <v>1</v>
      </c>
      <c r="M42" s="2">
        <v>1</v>
      </c>
      <c r="N42" s="2">
        <v>1</v>
      </c>
      <c r="O42" s="7">
        <f t="shared" si="5"/>
        <v>8</v>
      </c>
      <c r="P42" s="41">
        <f t="shared" si="6"/>
        <v>10</v>
      </c>
      <c r="Q42" s="40"/>
      <c r="R42" s="42">
        <v>13.5</v>
      </c>
      <c r="T42" s="42">
        <v>2.5</v>
      </c>
      <c r="U42" s="42">
        <v>6.5</v>
      </c>
      <c r="V42" s="8"/>
      <c r="W42" s="9">
        <v>6</v>
      </c>
      <c r="X42" s="41">
        <f t="shared" si="7"/>
        <v>12</v>
      </c>
      <c r="Y42" s="10"/>
      <c r="Z42" s="47">
        <f t="shared" si="8"/>
        <v>44.5</v>
      </c>
      <c r="AA42" s="48" t="str">
        <f t="shared" si="4"/>
        <v>D</v>
      </c>
    </row>
    <row r="43" spans="1:27">
      <c r="B43" s="54">
        <v>8</v>
      </c>
      <c r="C43" s="54">
        <v>5553530030</v>
      </c>
      <c r="D43" s="54" t="s">
        <v>41</v>
      </c>
      <c r="E43" s="55" t="s">
        <v>104</v>
      </c>
      <c r="F43" s="56" t="s">
        <v>105</v>
      </c>
      <c r="G43" s="2">
        <v>1</v>
      </c>
      <c r="H43" s="2">
        <v>0</v>
      </c>
      <c r="I43" s="2">
        <v>1</v>
      </c>
      <c r="J43" s="11">
        <v>1</v>
      </c>
      <c r="K43" s="11">
        <v>1</v>
      </c>
      <c r="L43" s="11">
        <v>0</v>
      </c>
      <c r="M43" s="2">
        <v>1</v>
      </c>
      <c r="N43" s="2">
        <v>1</v>
      </c>
      <c r="O43" s="7">
        <f t="shared" si="5"/>
        <v>6</v>
      </c>
      <c r="P43" s="41">
        <f t="shared" si="6"/>
        <v>7.5</v>
      </c>
      <c r="Q43" s="40"/>
      <c r="R43" s="42">
        <v>13.5</v>
      </c>
      <c r="T43" s="42">
        <v>2.5</v>
      </c>
      <c r="U43" s="42">
        <v>6.5</v>
      </c>
      <c r="V43" s="8"/>
      <c r="W43" s="9">
        <v>12</v>
      </c>
      <c r="X43" s="41">
        <f t="shared" si="7"/>
        <v>24</v>
      </c>
      <c r="Y43" s="10"/>
      <c r="Z43" s="47">
        <f t="shared" si="8"/>
        <v>54</v>
      </c>
      <c r="AA43" s="48" t="str">
        <f t="shared" si="4"/>
        <v>D</v>
      </c>
    </row>
    <row r="44" spans="1:27">
      <c r="B44" s="54">
        <v>8</v>
      </c>
      <c r="C44" s="54"/>
      <c r="D44" s="54" t="s">
        <v>41</v>
      </c>
      <c r="E44" s="55" t="s">
        <v>134</v>
      </c>
      <c r="F44" s="56" t="s">
        <v>135</v>
      </c>
      <c r="G44" s="2">
        <v>0</v>
      </c>
      <c r="H44" s="2">
        <v>0</v>
      </c>
      <c r="I44" s="2">
        <v>0</v>
      </c>
      <c r="J44" s="11">
        <v>1</v>
      </c>
      <c r="K44" s="11">
        <v>1</v>
      </c>
      <c r="L44" s="11">
        <v>0</v>
      </c>
      <c r="M44" s="2">
        <v>1</v>
      </c>
      <c r="N44" s="2">
        <v>0</v>
      </c>
      <c r="O44" s="7">
        <f t="shared" si="5"/>
        <v>3</v>
      </c>
      <c r="P44" s="41">
        <f t="shared" si="6"/>
        <v>3.75</v>
      </c>
      <c r="Q44" s="40"/>
      <c r="R44" s="42">
        <v>13.5</v>
      </c>
      <c r="T44" s="42">
        <v>2.5</v>
      </c>
      <c r="U44" s="42">
        <v>6.5</v>
      </c>
      <c r="V44" s="8"/>
      <c r="W44" s="9"/>
      <c r="X44" s="41">
        <f t="shared" si="7"/>
        <v>0</v>
      </c>
      <c r="Y44" s="10"/>
      <c r="Z44" s="47">
        <f t="shared" si="8"/>
        <v>26.25</v>
      </c>
      <c r="AA44" s="48" t="str">
        <f t="shared" si="4"/>
        <v>FAIL</v>
      </c>
    </row>
    <row r="45" spans="1:27">
      <c r="B45" s="37">
        <v>9</v>
      </c>
      <c r="C45" s="37">
        <v>5653520188</v>
      </c>
      <c r="D45" s="37" t="s">
        <v>41</v>
      </c>
      <c r="E45" s="38" t="s">
        <v>49</v>
      </c>
      <c r="F45" s="39" t="s">
        <v>50</v>
      </c>
      <c r="G45" s="2">
        <v>1</v>
      </c>
      <c r="H45" s="2">
        <v>1</v>
      </c>
      <c r="I45" s="2">
        <v>1</v>
      </c>
      <c r="J45" s="11">
        <v>0</v>
      </c>
      <c r="K45" s="11">
        <v>1</v>
      </c>
      <c r="L45" s="11">
        <v>1</v>
      </c>
      <c r="M45" s="2">
        <v>0</v>
      </c>
      <c r="N45" s="2">
        <v>1</v>
      </c>
      <c r="O45" s="7">
        <f t="shared" si="5"/>
        <v>6</v>
      </c>
      <c r="P45" s="41">
        <f t="shared" si="6"/>
        <v>7.5</v>
      </c>
      <c r="Q45" s="40"/>
      <c r="R45" s="42">
        <v>12.5</v>
      </c>
      <c r="T45" s="42">
        <v>9</v>
      </c>
      <c r="U45" s="42">
        <v>9</v>
      </c>
      <c r="V45" s="8"/>
      <c r="W45" s="9">
        <v>22</v>
      </c>
      <c r="X45" s="41">
        <f t="shared" si="7"/>
        <v>44</v>
      </c>
      <c r="Y45" s="10"/>
      <c r="Z45" s="47">
        <f t="shared" si="8"/>
        <v>82</v>
      </c>
      <c r="AA45" s="48" t="str">
        <f t="shared" si="4"/>
        <v>A</v>
      </c>
    </row>
    <row r="46" spans="1:27">
      <c r="B46" s="37">
        <v>9</v>
      </c>
      <c r="C46" s="37">
        <v>5653520139</v>
      </c>
      <c r="D46" s="37" t="s">
        <v>41</v>
      </c>
      <c r="E46" s="38" t="s">
        <v>55</v>
      </c>
      <c r="F46" s="39" t="s">
        <v>56</v>
      </c>
      <c r="G46" s="2">
        <v>1</v>
      </c>
      <c r="H46" s="2">
        <v>1</v>
      </c>
      <c r="I46" s="2">
        <v>1</v>
      </c>
      <c r="J46" s="11">
        <v>0</v>
      </c>
      <c r="K46" s="11">
        <v>1</v>
      </c>
      <c r="L46" s="11">
        <v>1</v>
      </c>
      <c r="M46" s="2">
        <v>0</v>
      </c>
      <c r="N46" s="2">
        <v>1</v>
      </c>
      <c r="O46" s="7">
        <f t="shared" si="5"/>
        <v>6</v>
      </c>
      <c r="P46" s="41">
        <f t="shared" si="6"/>
        <v>7.5</v>
      </c>
      <c r="Q46" s="40"/>
      <c r="R46" s="42">
        <v>12.5</v>
      </c>
      <c r="T46" s="42">
        <v>9</v>
      </c>
      <c r="U46" s="42">
        <v>9</v>
      </c>
      <c r="V46" s="8"/>
      <c r="W46" s="9">
        <v>19</v>
      </c>
      <c r="X46" s="41">
        <f t="shared" si="7"/>
        <v>38</v>
      </c>
      <c r="Y46" s="10"/>
      <c r="Z46" s="47">
        <f t="shared" si="8"/>
        <v>76</v>
      </c>
      <c r="AA46" s="48" t="str">
        <f t="shared" si="4"/>
        <v>B+</v>
      </c>
    </row>
    <row r="47" spans="1:27">
      <c r="B47" s="37">
        <v>9</v>
      </c>
      <c r="C47" s="37">
        <v>5653520089</v>
      </c>
      <c r="D47" s="37" t="s">
        <v>58</v>
      </c>
      <c r="E47" s="38" t="s">
        <v>51</v>
      </c>
      <c r="F47" s="39" t="s">
        <v>52</v>
      </c>
      <c r="G47" s="2">
        <v>1</v>
      </c>
      <c r="H47" s="2">
        <v>1</v>
      </c>
      <c r="I47" s="2">
        <v>1</v>
      </c>
      <c r="J47" s="11">
        <v>1</v>
      </c>
      <c r="K47" s="11">
        <v>1</v>
      </c>
      <c r="L47" s="11">
        <v>1</v>
      </c>
      <c r="M47" s="2">
        <v>0</v>
      </c>
      <c r="N47" s="2">
        <v>1</v>
      </c>
      <c r="O47" s="7">
        <f t="shared" si="5"/>
        <v>7</v>
      </c>
      <c r="P47" s="41">
        <f t="shared" si="6"/>
        <v>8.75</v>
      </c>
      <c r="Q47" s="40"/>
      <c r="R47" s="42">
        <v>12.5</v>
      </c>
      <c r="T47" s="42">
        <v>9</v>
      </c>
      <c r="U47" s="42">
        <v>9</v>
      </c>
      <c r="V47" s="8"/>
      <c r="W47" s="9">
        <v>23</v>
      </c>
      <c r="X47" s="41">
        <f t="shared" si="7"/>
        <v>46</v>
      </c>
      <c r="Y47" s="10"/>
      <c r="Z47" s="47">
        <f t="shared" si="8"/>
        <v>85.25</v>
      </c>
      <c r="AA47" s="48" t="str">
        <f t="shared" si="4"/>
        <v>A</v>
      </c>
    </row>
    <row r="48" spans="1:27">
      <c r="B48" s="37">
        <v>9</v>
      </c>
      <c r="C48" s="37"/>
      <c r="D48" s="37" t="s">
        <v>41</v>
      </c>
      <c r="E48" s="38" t="s">
        <v>124</v>
      </c>
      <c r="F48" s="39" t="s">
        <v>125</v>
      </c>
      <c r="G48" s="2">
        <v>1</v>
      </c>
      <c r="H48" s="2">
        <v>0</v>
      </c>
      <c r="I48" s="2">
        <v>0</v>
      </c>
      <c r="J48" s="11">
        <v>0</v>
      </c>
      <c r="K48" s="11">
        <v>0</v>
      </c>
      <c r="L48" s="11">
        <v>0</v>
      </c>
      <c r="M48" s="2">
        <v>0</v>
      </c>
      <c r="N48" s="2">
        <v>1</v>
      </c>
      <c r="O48" s="7">
        <f t="shared" si="5"/>
        <v>2</v>
      </c>
      <c r="P48" s="41">
        <f t="shared" si="6"/>
        <v>2.5</v>
      </c>
      <c r="Q48" s="40"/>
      <c r="R48" s="42">
        <v>12.5</v>
      </c>
      <c r="T48" s="42">
        <v>9</v>
      </c>
      <c r="U48" s="42">
        <v>9</v>
      </c>
      <c r="V48" s="8"/>
      <c r="W48" s="9">
        <v>13</v>
      </c>
      <c r="X48" s="41">
        <f t="shared" si="7"/>
        <v>26</v>
      </c>
      <c r="Y48" s="10"/>
      <c r="Z48" s="47">
        <f t="shared" si="8"/>
        <v>59</v>
      </c>
      <c r="AA48" s="48" t="str">
        <f t="shared" si="4"/>
        <v>D+</v>
      </c>
    </row>
    <row r="49" spans="2:27">
      <c r="B49" s="37">
        <v>9</v>
      </c>
      <c r="C49" s="37"/>
      <c r="D49" s="37" t="s">
        <v>41</v>
      </c>
      <c r="E49" s="38" t="s">
        <v>126</v>
      </c>
      <c r="F49" s="39" t="s">
        <v>127</v>
      </c>
      <c r="G49" s="2">
        <v>1</v>
      </c>
      <c r="H49" s="2">
        <v>0</v>
      </c>
      <c r="I49" s="2">
        <v>0</v>
      </c>
      <c r="J49" s="11">
        <v>1</v>
      </c>
      <c r="K49" s="11">
        <v>0</v>
      </c>
      <c r="L49" s="11">
        <v>0</v>
      </c>
      <c r="M49" s="2">
        <v>0</v>
      </c>
      <c r="N49" s="2">
        <v>1</v>
      </c>
      <c r="O49" s="7">
        <f t="shared" si="5"/>
        <v>3</v>
      </c>
      <c r="P49" s="41">
        <f t="shared" si="6"/>
        <v>3.75</v>
      </c>
      <c r="Q49" s="40"/>
      <c r="R49" s="42">
        <v>12.5</v>
      </c>
      <c r="T49" s="42">
        <v>9</v>
      </c>
      <c r="U49" s="42">
        <v>9</v>
      </c>
      <c r="V49" s="8"/>
      <c r="W49" s="9">
        <v>20</v>
      </c>
      <c r="X49" s="41">
        <f t="shared" si="7"/>
        <v>40</v>
      </c>
      <c r="Y49" s="10"/>
      <c r="Z49" s="47">
        <f t="shared" si="8"/>
        <v>74.25</v>
      </c>
      <c r="AA49" s="48" t="str">
        <f t="shared" si="4"/>
        <v>B</v>
      </c>
    </row>
    <row r="50" spans="2:27">
      <c r="B50" s="54">
        <v>10</v>
      </c>
      <c r="C50" s="54">
        <v>5553520189</v>
      </c>
      <c r="D50" s="54" t="s">
        <v>58</v>
      </c>
      <c r="E50" s="55" t="s">
        <v>108</v>
      </c>
      <c r="F50" s="56" t="s">
        <v>109</v>
      </c>
      <c r="G50" s="2">
        <v>1</v>
      </c>
      <c r="H50" s="2">
        <v>1</v>
      </c>
      <c r="I50" s="2">
        <v>1</v>
      </c>
      <c r="J50" s="11">
        <v>1</v>
      </c>
      <c r="K50" s="11">
        <v>1</v>
      </c>
      <c r="L50" s="11">
        <v>1</v>
      </c>
      <c r="M50" s="2">
        <v>1</v>
      </c>
      <c r="N50" s="2">
        <v>1</v>
      </c>
      <c r="O50" s="7">
        <f t="shared" si="5"/>
        <v>8</v>
      </c>
      <c r="P50" s="41">
        <f t="shared" si="6"/>
        <v>10</v>
      </c>
      <c r="Q50" s="40"/>
      <c r="R50" s="42">
        <v>14</v>
      </c>
      <c r="T50" s="42">
        <v>3</v>
      </c>
      <c r="U50" s="42">
        <v>7.5</v>
      </c>
      <c r="V50" s="8"/>
      <c r="W50" s="59">
        <v>21</v>
      </c>
      <c r="X50" s="41">
        <f t="shared" si="7"/>
        <v>42</v>
      </c>
      <c r="Y50" s="10"/>
      <c r="Z50" s="47">
        <f t="shared" si="8"/>
        <v>76.5</v>
      </c>
      <c r="AA50" s="48" t="str">
        <f t="shared" si="4"/>
        <v>B+</v>
      </c>
    </row>
    <row r="51" spans="2:27">
      <c r="B51" s="54">
        <v>10</v>
      </c>
      <c r="C51" s="54">
        <v>5353520132</v>
      </c>
      <c r="D51" s="54" t="s">
        <v>58</v>
      </c>
      <c r="E51" s="55" t="s">
        <v>138</v>
      </c>
      <c r="F51" s="56" t="s">
        <v>139</v>
      </c>
      <c r="G51" s="2">
        <v>0</v>
      </c>
      <c r="H51" s="2">
        <v>1</v>
      </c>
      <c r="I51" s="2">
        <v>0</v>
      </c>
      <c r="J51" s="11">
        <v>1</v>
      </c>
      <c r="K51" s="11">
        <v>1</v>
      </c>
      <c r="L51" s="11">
        <v>1</v>
      </c>
      <c r="M51" s="2">
        <v>1</v>
      </c>
      <c r="N51" s="2">
        <v>1</v>
      </c>
      <c r="O51" s="7">
        <f t="shared" si="5"/>
        <v>6</v>
      </c>
      <c r="P51" s="41">
        <f t="shared" si="6"/>
        <v>7.5</v>
      </c>
      <c r="Q51" s="40"/>
      <c r="R51" s="42">
        <v>14</v>
      </c>
      <c r="T51" s="42">
        <v>3</v>
      </c>
      <c r="U51" s="42">
        <v>7.5</v>
      </c>
      <c r="V51" s="8"/>
      <c r="W51" s="9">
        <v>20</v>
      </c>
      <c r="X51" s="41">
        <f t="shared" si="7"/>
        <v>40</v>
      </c>
      <c r="Y51" s="10"/>
      <c r="Z51" s="47">
        <f t="shared" si="8"/>
        <v>72</v>
      </c>
      <c r="AA51" s="48" t="str">
        <f t="shared" si="4"/>
        <v>B</v>
      </c>
    </row>
    <row r="52" spans="2:27">
      <c r="B52" s="54">
        <v>10</v>
      </c>
      <c r="C52" s="54">
        <v>5453020868</v>
      </c>
      <c r="D52" s="54" t="s">
        <v>58</v>
      </c>
      <c r="E52" s="55" t="s">
        <v>140</v>
      </c>
      <c r="F52" s="56" t="s">
        <v>141</v>
      </c>
      <c r="G52" s="2">
        <v>0</v>
      </c>
      <c r="H52" s="2">
        <v>1</v>
      </c>
      <c r="I52" s="2">
        <v>0</v>
      </c>
      <c r="J52" s="11">
        <v>0</v>
      </c>
      <c r="K52" s="11">
        <v>1</v>
      </c>
      <c r="L52" s="11">
        <v>1</v>
      </c>
      <c r="M52" s="2">
        <v>1</v>
      </c>
      <c r="N52" s="2">
        <v>1</v>
      </c>
      <c r="O52" s="7">
        <f t="shared" si="5"/>
        <v>5</v>
      </c>
      <c r="P52" s="41">
        <f t="shared" si="6"/>
        <v>6.25</v>
      </c>
      <c r="Q52" s="40"/>
      <c r="R52" s="42">
        <v>14</v>
      </c>
      <c r="T52" s="42">
        <v>0</v>
      </c>
      <c r="U52" s="42">
        <v>7.5</v>
      </c>
      <c r="V52" s="8"/>
      <c r="W52" s="9">
        <v>21</v>
      </c>
      <c r="X52" s="41">
        <f t="shared" si="7"/>
        <v>42</v>
      </c>
      <c r="Y52" s="10"/>
      <c r="Z52" s="47">
        <f t="shared" si="8"/>
        <v>69.75</v>
      </c>
      <c r="AA52" s="48" t="str">
        <f t="shared" si="4"/>
        <v>B</v>
      </c>
    </row>
    <row r="53" spans="2:27">
      <c r="B53" s="54">
        <v>10</v>
      </c>
      <c r="C53" s="54">
        <v>5353000242</v>
      </c>
      <c r="D53" s="54" t="s">
        <v>41</v>
      </c>
      <c r="E53" s="55" t="s">
        <v>146</v>
      </c>
      <c r="F53" s="56" t="s">
        <v>147</v>
      </c>
      <c r="G53" s="2">
        <v>0</v>
      </c>
      <c r="H53" s="2">
        <v>0</v>
      </c>
      <c r="I53" s="2">
        <v>0</v>
      </c>
      <c r="J53" s="11">
        <v>1</v>
      </c>
      <c r="K53" s="11">
        <v>0</v>
      </c>
      <c r="L53" s="11">
        <v>1</v>
      </c>
      <c r="M53" s="2">
        <v>0</v>
      </c>
      <c r="N53" s="2">
        <v>1</v>
      </c>
      <c r="O53" s="7">
        <f t="shared" si="5"/>
        <v>3</v>
      </c>
      <c r="P53" s="41">
        <f t="shared" si="6"/>
        <v>3.75</v>
      </c>
      <c r="Q53" s="40"/>
      <c r="R53" s="42">
        <v>14</v>
      </c>
      <c r="T53" s="42">
        <v>0</v>
      </c>
      <c r="U53" s="42">
        <v>7.5</v>
      </c>
      <c r="V53" s="8"/>
      <c r="W53" s="59">
        <v>0</v>
      </c>
      <c r="X53" s="41">
        <f t="shared" si="7"/>
        <v>0</v>
      </c>
      <c r="Y53" s="10"/>
      <c r="Z53" s="47">
        <f t="shared" si="8"/>
        <v>25.25</v>
      </c>
      <c r="AA53" s="48" t="str">
        <f t="shared" si="4"/>
        <v>FAIL</v>
      </c>
    </row>
    <row r="54" spans="2:27">
      <c r="B54" s="37">
        <v>11</v>
      </c>
      <c r="C54" s="37">
        <v>5553530048</v>
      </c>
      <c r="D54" s="37" t="s">
        <v>58</v>
      </c>
      <c r="E54" s="38" t="s">
        <v>112</v>
      </c>
      <c r="F54" s="39" t="s">
        <v>113</v>
      </c>
      <c r="G54" s="2">
        <v>1</v>
      </c>
      <c r="H54" s="2">
        <v>1</v>
      </c>
      <c r="I54" s="2">
        <v>1</v>
      </c>
      <c r="J54" s="11">
        <v>1</v>
      </c>
      <c r="K54" s="11">
        <v>1</v>
      </c>
      <c r="L54" s="11">
        <v>1</v>
      </c>
      <c r="M54" s="2">
        <v>1</v>
      </c>
      <c r="N54" s="2">
        <v>1</v>
      </c>
      <c r="O54" s="7">
        <f t="shared" si="5"/>
        <v>8</v>
      </c>
      <c r="P54" s="41">
        <f t="shared" si="6"/>
        <v>10</v>
      </c>
      <c r="Q54" s="40"/>
      <c r="R54" s="42">
        <v>6</v>
      </c>
      <c r="T54" s="42">
        <v>1</v>
      </c>
      <c r="U54" s="42">
        <v>0</v>
      </c>
      <c r="V54" s="8"/>
      <c r="W54" s="9">
        <v>10</v>
      </c>
      <c r="X54" s="41">
        <f t="shared" si="7"/>
        <v>20</v>
      </c>
      <c r="Y54" s="10"/>
      <c r="Z54" s="47">
        <f t="shared" si="8"/>
        <v>37</v>
      </c>
      <c r="AA54" s="48" t="str">
        <f t="shared" si="4"/>
        <v>FAIL</v>
      </c>
    </row>
    <row r="55" spans="2:27">
      <c r="B55" s="37">
        <v>11</v>
      </c>
      <c r="C55" s="37">
        <v>5553030023</v>
      </c>
      <c r="D55" s="37" t="s">
        <v>58</v>
      </c>
      <c r="E55" s="38" t="s">
        <v>122</v>
      </c>
      <c r="F55" s="39" t="s">
        <v>123</v>
      </c>
      <c r="G55" s="2">
        <v>1</v>
      </c>
      <c r="H55" s="2">
        <v>1</v>
      </c>
      <c r="I55" s="2">
        <v>0</v>
      </c>
      <c r="J55" s="11">
        <v>1</v>
      </c>
      <c r="K55" s="11">
        <v>0</v>
      </c>
      <c r="L55" s="11">
        <v>0</v>
      </c>
      <c r="M55" s="2">
        <v>0</v>
      </c>
      <c r="N55" s="2">
        <v>1</v>
      </c>
      <c r="O55" s="7">
        <f t="shared" si="5"/>
        <v>4</v>
      </c>
      <c r="P55" s="41">
        <f t="shared" si="6"/>
        <v>5</v>
      </c>
      <c r="Q55" s="40"/>
      <c r="R55" s="42">
        <v>6</v>
      </c>
      <c r="T55" s="42">
        <v>1</v>
      </c>
      <c r="U55" s="42">
        <v>0</v>
      </c>
      <c r="V55" s="8"/>
      <c r="W55" s="9">
        <v>11</v>
      </c>
      <c r="X55" s="41">
        <f t="shared" si="7"/>
        <v>22</v>
      </c>
      <c r="Y55" s="10"/>
      <c r="Z55" s="47">
        <f t="shared" si="8"/>
        <v>34</v>
      </c>
      <c r="AA55" s="48" t="str">
        <f t="shared" si="4"/>
        <v>FAIL</v>
      </c>
    </row>
    <row r="56" spans="2:27">
      <c r="B56" s="37">
        <v>11</v>
      </c>
      <c r="C56" s="37"/>
      <c r="D56" s="37" t="s">
        <v>58</v>
      </c>
      <c r="E56" s="38" t="s">
        <v>128</v>
      </c>
      <c r="F56" s="39" t="s">
        <v>129</v>
      </c>
      <c r="G56" s="2">
        <v>0</v>
      </c>
      <c r="H56" s="2">
        <v>1</v>
      </c>
      <c r="I56" s="2">
        <v>1</v>
      </c>
      <c r="J56" s="11">
        <v>1</v>
      </c>
      <c r="K56" s="11">
        <v>1</v>
      </c>
      <c r="L56" s="11">
        <v>0</v>
      </c>
      <c r="M56" s="2">
        <v>0</v>
      </c>
      <c r="N56" s="2">
        <v>1</v>
      </c>
      <c r="O56" s="7">
        <f t="shared" si="5"/>
        <v>5</v>
      </c>
      <c r="P56" s="41">
        <f t="shared" si="6"/>
        <v>6.25</v>
      </c>
      <c r="Q56" s="40"/>
      <c r="R56" s="42">
        <v>6</v>
      </c>
      <c r="T56" s="42">
        <v>1</v>
      </c>
      <c r="U56" s="42">
        <v>0</v>
      </c>
      <c r="V56" s="8"/>
      <c r="W56" s="9">
        <v>8</v>
      </c>
      <c r="X56" s="41">
        <f t="shared" si="7"/>
        <v>16</v>
      </c>
      <c r="Y56" s="10"/>
      <c r="Z56" s="47">
        <f t="shared" si="8"/>
        <v>29.25</v>
      </c>
      <c r="AA56" s="48" t="str">
        <f t="shared" si="4"/>
        <v>FAIL</v>
      </c>
    </row>
    <row r="57" spans="2:27">
      <c r="B57" s="37">
        <v>11</v>
      </c>
      <c r="C57" s="37">
        <v>5453530106</v>
      </c>
      <c r="D57" s="37" t="s">
        <v>58</v>
      </c>
      <c r="E57" s="38" t="s">
        <v>136</v>
      </c>
      <c r="F57" s="39" t="s">
        <v>137</v>
      </c>
      <c r="G57" s="2">
        <v>0</v>
      </c>
      <c r="H57" s="2">
        <v>1</v>
      </c>
      <c r="I57" s="2">
        <v>0</v>
      </c>
      <c r="J57" s="11">
        <v>1</v>
      </c>
      <c r="K57" s="11">
        <v>1</v>
      </c>
      <c r="L57" s="11">
        <v>1</v>
      </c>
      <c r="M57" s="2">
        <v>1</v>
      </c>
      <c r="N57" s="2">
        <v>1</v>
      </c>
      <c r="O57" s="7">
        <f t="shared" si="5"/>
        <v>6</v>
      </c>
      <c r="P57" s="41">
        <f t="shared" si="6"/>
        <v>7.5</v>
      </c>
      <c r="Q57" s="40"/>
      <c r="R57" s="42">
        <v>6</v>
      </c>
      <c r="T57" s="42">
        <v>1</v>
      </c>
      <c r="U57" s="42">
        <v>0</v>
      </c>
      <c r="V57" s="8"/>
      <c r="W57" s="9">
        <v>7</v>
      </c>
      <c r="X57" s="41">
        <f t="shared" si="7"/>
        <v>14</v>
      </c>
      <c r="Y57" s="10"/>
      <c r="Z57" s="47">
        <f t="shared" si="8"/>
        <v>28.5</v>
      </c>
      <c r="AA57" s="48" t="str">
        <f t="shared" si="4"/>
        <v>FAIL</v>
      </c>
    </row>
    <row r="58" spans="2:27">
      <c r="B58" s="37">
        <v>11</v>
      </c>
      <c r="C58" s="37">
        <v>5453030081</v>
      </c>
      <c r="D58" s="37" t="s">
        <v>58</v>
      </c>
      <c r="E58" s="38" t="s">
        <v>106</v>
      </c>
      <c r="F58" s="39" t="s">
        <v>107</v>
      </c>
      <c r="G58" s="2">
        <v>1</v>
      </c>
      <c r="H58" s="2">
        <v>1</v>
      </c>
      <c r="I58" s="2">
        <v>1</v>
      </c>
      <c r="J58" s="11">
        <v>1</v>
      </c>
      <c r="K58" s="11">
        <v>0</v>
      </c>
      <c r="L58" s="11">
        <v>0</v>
      </c>
      <c r="M58" s="2">
        <v>0</v>
      </c>
      <c r="N58" s="2">
        <v>0</v>
      </c>
      <c r="O58" s="7">
        <f t="shared" si="5"/>
        <v>4</v>
      </c>
      <c r="P58" s="41">
        <f t="shared" si="6"/>
        <v>5</v>
      </c>
      <c r="Q58" s="40"/>
      <c r="R58" s="42">
        <v>0</v>
      </c>
      <c r="T58" s="42">
        <v>1</v>
      </c>
      <c r="U58" s="42">
        <v>0</v>
      </c>
      <c r="V58" s="8"/>
      <c r="W58" s="9"/>
      <c r="X58" s="41">
        <f t="shared" si="7"/>
        <v>0</v>
      </c>
      <c r="Y58" s="10"/>
      <c r="Z58" s="47">
        <f t="shared" si="8"/>
        <v>6</v>
      </c>
      <c r="AA58" s="48" t="str">
        <f t="shared" si="4"/>
        <v>FAIL</v>
      </c>
    </row>
    <row r="59" spans="2:27">
      <c r="B59" s="37">
        <v>11</v>
      </c>
      <c r="C59" s="37"/>
      <c r="D59" s="58" t="s">
        <v>58</v>
      </c>
      <c r="E59" s="39" t="s">
        <v>156</v>
      </c>
      <c r="F59" s="39" t="s">
        <v>157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1</v>
      </c>
      <c r="M59" s="2">
        <v>1</v>
      </c>
      <c r="N59" s="2">
        <v>1</v>
      </c>
      <c r="O59" s="7">
        <f t="shared" ref="O59" si="9">SUM(G59:N59)</f>
        <v>4</v>
      </c>
      <c r="P59" s="41">
        <f t="shared" si="6"/>
        <v>5</v>
      </c>
      <c r="Q59" s="40"/>
      <c r="R59" s="42">
        <v>6</v>
      </c>
      <c r="T59" s="42">
        <v>0</v>
      </c>
      <c r="U59" s="42">
        <v>0</v>
      </c>
      <c r="V59" s="8"/>
      <c r="W59" s="9">
        <v>3</v>
      </c>
      <c r="X59" s="41">
        <f t="shared" si="7"/>
        <v>6</v>
      </c>
      <c r="Y59" s="10"/>
      <c r="Z59" s="47">
        <f t="shared" si="8"/>
        <v>17</v>
      </c>
      <c r="AA59" s="48" t="str">
        <f t="shared" si="4"/>
        <v>FAIL</v>
      </c>
    </row>
    <row r="60" spans="2:27">
      <c r="B60" s="54">
        <v>12</v>
      </c>
      <c r="C60" s="54">
        <v>5653001171</v>
      </c>
      <c r="D60" s="57" t="s">
        <v>58</v>
      </c>
      <c r="E60" s="55" t="s">
        <v>150</v>
      </c>
      <c r="F60" s="56" t="s">
        <v>151</v>
      </c>
      <c r="G60" s="2">
        <v>0</v>
      </c>
      <c r="H60" s="2">
        <v>0</v>
      </c>
      <c r="I60" s="2">
        <v>0</v>
      </c>
      <c r="J60" s="11">
        <v>1</v>
      </c>
      <c r="K60" s="11">
        <v>0</v>
      </c>
      <c r="L60" s="11">
        <v>0</v>
      </c>
      <c r="M60" s="2">
        <v>0</v>
      </c>
      <c r="N60" s="2">
        <v>1</v>
      </c>
      <c r="O60" s="7">
        <f>SUM(G60:N60)</f>
        <v>2</v>
      </c>
      <c r="P60" s="41">
        <f t="shared" si="6"/>
        <v>2.5</v>
      </c>
      <c r="Q60" s="40"/>
      <c r="R60" s="42">
        <v>0</v>
      </c>
      <c r="T60" s="42">
        <v>0</v>
      </c>
      <c r="U60" s="42">
        <v>0</v>
      </c>
      <c r="V60" s="8"/>
      <c r="W60" s="9">
        <v>16</v>
      </c>
      <c r="X60" s="41">
        <f t="shared" si="7"/>
        <v>32</v>
      </c>
      <c r="Y60" s="10"/>
      <c r="Z60" s="47">
        <f t="shared" si="8"/>
        <v>34.5</v>
      </c>
      <c r="AA60" s="48" t="str">
        <f t="shared" si="4"/>
        <v>FAIL</v>
      </c>
    </row>
    <row r="62" spans="2:27">
      <c r="B62" s="64" t="s">
        <v>31</v>
      </c>
      <c r="C62" s="64"/>
      <c r="D62" s="65"/>
      <c r="E62" s="65"/>
      <c r="F62" s="65"/>
    </row>
  </sheetData>
  <sortState ref="A5:AB60">
    <sortCondition ref="B5:B60"/>
  </sortState>
  <mergeCells count="3">
    <mergeCell ref="W2:X2"/>
    <mergeCell ref="Z2:AA2"/>
    <mergeCell ref="B62:F6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workbookViewId="0">
      <selection activeCell="O23" sqref="O23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5"/>
      <c r="C14" s="25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25</v>
      </c>
      <c r="O14" s="67"/>
    </row>
    <row r="15" spans="2:15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8"/>
      <c r="O15" s="29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8" t="s">
        <v>24</v>
      </c>
      <c r="O16" s="29">
        <f>COUNTIF(Scores!AA5:AA60,"A")</f>
        <v>14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 t="s">
        <v>23</v>
      </c>
      <c r="O17" s="29">
        <f>COUNTIF(Scores!AA5:AA60,"B+")</f>
        <v>7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 t="s">
        <v>18</v>
      </c>
      <c r="O18" s="29">
        <f>COUNTIF(Scores!AA5:AA60,"B")</f>
        <v>8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 t="s">
        <v>19</v>
      </c>
      <c r="O19" s="29">
        <f>COUNTIF(Scores!AA5:AA60,"C+")</f>
        <v>4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8" t="s">
        <v>20</v>
      </c>
      <c r="O20" s="29">
        <f>COUNTIF(Scores!AA4:AA60,"C")</f>
        <v>5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 t="s">
        <v>21</v>
      </c>
      <c r="O21" s="29">
        <f>COUNTIF(Scores!AA5:AA60,"D+")</f>
        <v>3</v>
      </c>
    </row>
    <row r="22" spans="2:15">
      <c r="B22" s="1"/>
      <c r="C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8" t="s">
        <v>40</v>
      </c>
      <c r="O22" s="29">
        <f>COUNTIF(Scores!AA5:AA60,"D")</f>
        <v>4</v>
      </c>
    </row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 t="s">
        <v>22</v>
      </c>
      <c r="O23" s="29">
        <f>COUNTIF(Scores!AA5:AA60,"FAIL")</f>
        <v>9</v>
      </c>
    </row>
    <row r="24" spans="2:15" ht="15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0" t="s">
        <v>26</v>
      </c>
      <c r="O24" s="31">
        <f>COUNTIF(Scores!AA5:AA60,"I")</f>
        <v>0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69" t="s">
        <v>38</v>
      </c>
      <c r="C31" s="70"/>
      <c r="D31" s="71"/>
      <c r="E31" s="27">
        <f>AVERAGE(Scores!X5:X60)</f>
        <v>30.285714285714285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68" t="s">
        <v>32</v>
      </c>
      <c r="C32" s="68"/>
      <c r="D32" s="68"/>
      <c r="E32" s="32">
        <f>AVERAGE(Scores!Z5:Z60)</f>
        <v>63.401785714285715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3" t="s">
        <v>30</v>
      </c>
      <c r="C33" s="33"/>
      <c r="D33" s="33"/>
      <c r="E33" s="33"/>
      <c r="F33" s="33"/>
      <c r="G33" s="33"/>
      <c r="H33" s="33"/>
      <c r="I33" s="1"/>
      <c r="J33" s="1"/>
      <c r="K33" s="1"/>
      <c r="L33" s="1"/>
      <c r="M33" s="1"/>
      <c r="N33" s="1"/>
      <c r="O33" s="1"/>
    </row>
    <row r="34" spans="2:15">
      <c r="B34" s="1"/>
      <c r="N34" s="1"/>
      <c r="O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2014-05-12T03:52:28Z</dcterms:modified>
</cp:coreProperties>
</file>