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Scores!$A$5:$Q$7</definedName>
  </definedNames>
  <calcPr calcId="152511"/>
</workbook>
</file>

<file path=xl/calcChain.xml><?xml version="1.0" encoding="utf-8"?>
<calcChain xmlns="http://schemas.openxmlformats.org/spreadsheetml/2006/main">
  <c r="O6" i="1" l="1"/>
  <c r="O7" i="1"/>
  <c r="O5" i="1"/>
  <c r="M6" i="1"/>
  <c r="M7" i="1"/>
  <c r="M5" i="1"/>
  <c r="P7" i="1" l="1"/>
  <c r="P6" i="1"/>
  <c r="E31" i="2"/>
  <c r="P5" i="1"/>
  <c r="O18" i="2" l="1"/>
  <c r="E32" i="2"/>
  <c r="O19" i="2"/>
  <c r="O22" i="2"/>
  <c r="O23" i="2"/>
  <c r="O24" i="2"/>
  <c r="O17" i="2"/>
  <c r="O21" i="2"/>
  <c r="O16" i="2"/>
  <c r="O20" i="2"/>
</calcChain>
</file>

<file path=xl/sharedStrings.xml><?xml version="1.0" encoding="utf-8"?>
<sst xmlns="http://schemas.openxmlformats.org/spreadsheetml/2006/main" count="43" uniqueCount="39">
  <si>
    <t>No.</t>
  </si>
  <si>
    <t>Group</t>
  </si>
  <si>
    <t>Title</t>
  </si>
  <si>
    <t>First name(s)</t>
  </si>
  <si>
    <t>Last Name</t>
  </si>
  <si>
    <t>Exam</t>
  </si>
  <si>
    <t>Final score</t>
  </si>
  <si>
    <t>Exam %</t>
  </si>
  <si>
    <t>Grade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</si>
  <si>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</si>
  <si>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</si>
  <si>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</si>
  <si>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</si>
  <si>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</si>
  <si>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</si>
  <si>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</si>
  <si>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</si>
  <si>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</si>
  <si>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</si>
  <si>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</si>
  <si>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</si>
  <si>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</si>
  <si>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</si>
  <si>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Average score on the exam (mean)   (out of 50)</t>
  </si>
  <si>
    <t>Presentation</t>
  </si>
  <si>
    <t>D</t>
  </si>
  <si>
    <t>/25</t>
  </si>
  <si>
    <t>MR</t>
  </si>
  <si>
    <t>ID Number</t>
  </si>
  <si>
    <t>Score</t>
  </si>
  <si>
    <t>VICTOR</t>
  </si>
  <si>
    <t>DEVILLE-BLUMBERG</t>
  </si>
  <si>
    <t>TIMOTHY</t>
  </si>
  <si>
    <t>PARKER</t>
  </si>
  <si>
    <t>MAECHTLEN</t>
  </si>
  <si>
    <t>/30</t>
  </si>
  <si>
    <t>Assignment</t>
  </si>
  <si>
    <t>/40</t>
  </si>
  <si>
    <t>WIEGAND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</si>
</sst>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10" fillId="4" borderId="0" xfId="0" applyFont="1" applyFill="1" applyProtection="1">
      <protection locked="0"/>
    </xf>
    <xf numFmtId="0" fontId="0" fillId="0" borderId="0" xfId="0" applyAlignment="1">
      <alignment horizontal="center"/>
    </xf>
    <xf numFmtId="0" fontId="6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6" fillId="7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2" fillId="8" borderId="0" xfId="0" applyFont="1" applyFill="1"/>
    <xf numFmtId="164" fontId="3" fillId="9" borderId="2" xfId="0" applyNumberFormat="1" applyFont="1" applyFill="1" applyBorder="1" applyAlignment="1" applyProtection="1">
      <alignment horizontal="center" wrapText="1"/>
    </xf>
    <xf numFmtId="0" fontId="12" fillId="9" borderId="2" xfId="0" applyFont="1" applyFill="1" applyBorder="1" applyAlignment="1" applyProtection="1">
      <alignment horizontal="center"/>
    </xf>
    <xf numFmtId="0" fontId="11" fillId="9" borderId="2" xfId="0" applyFont="1" applyFill="1" applyBorder="1" applyAlignment="1">
      <alignment horizontal="center"/>
    </xf>
    <xf numFmtId="0" fontId="8" fillId="9" borderId="2" xfId="0" applyFont="1" applyFill="1" applyBorder="1" applyAlignment="1" applyProtection="1">
      <alignment horizontal="center"/>
      <protection locked="0"/>
    </xf>
    <xf numFmtId="164" fontId="4" fillId="11" borderId="2" xfId="0" applyNumberFormat="1" applyFont="1" applyFill="1" applyBorder="1" applyAlignment="1" applyProtection="1">
      <alignment horizontal="center"/>
    </xf>
    <xf numFmtId="0" fontId="4" fillId="11" borderId="2" xfId="0" applyFont="1" applyFill="1" applyBorder="1" applyAlignment="1">
      <alignment horizontal="center"/>
    </xf>
    <xf numFmtId="0" fontId="8" fillId="10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7" borderId="1" xfId="0" applyFont="1" applyFill="1" applyBorder="1" applyAlignment="1" applyProtection="1">
      <protection locked="0"/>
    </xf>
    <xf numFmtId="0" fontId="0" fillId="0" borderId="5" xfId="0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565717746820112E-2"/>
                  <c:y val="-8.49707056760084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5431866563236815E-4"/>
                  <c:y val="-0.103919841773332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887942</xdr:colOff>
      <xdr:row>8</xdr:row>
      <xdr:rowOff>95250</xdr:rowOff>
    </xdr:from>
    <xdr:to>
      <xdr:col>4</xdr:col>
      <xdr:colOff>887942</xdr:colOff>
      <xdr:row>11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EN101 BBA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"/>
  <sheetViews>
    <sheetView tabSelected="1" zoomScale="160" zoomScaleNormal="160" workbookViewId="0">
      <pane xSplit="6" topLeftCell="G1" activePane="topRight" state="frozen"/>
      <selection pane="topRight" activeCell="L8" sqref="L8"/>
    </sheetView>
  </sheetViews>
  <sheetFormatPr defaultRowHeight="15" x14ac:dyDescent="0.25"/>
  <cols>
    <col min="1" max="1" width="4.5703125" style="1" customWidth="1"/>
    <col min="2" max="2" width="9.5703125" style="2" customWidth="1"/>
    <col min="3" max="3" width="1.42578125" style="2" hidden="1" customWidth="1"/>
    <col min="4" max="4" width="5.42578125" style="2" bestFit="1" customWidth="1"/>
    <col min="5" max="5" width="21.42578125" style="1" bestFit="1" customWidth="1"/>
    <col min="6" max="6" width="24.140625" style="1" bestFit="1" customWidth="1"/>
    <col min="7" max="7" width="1.85546875" customWidth="1"/>
    <col min="8" max="8" width="15.42578125" customWidth="1"/>
    <col min="9" max="9" width="2" customWidth="1"/>
    <col min="10" max="10" width="14.85546875" bestFit="1" customWidth="1"/>
    <col min="11" max="11" width="1.7109375" customWidth="1"/>
    <col min="12" max="12" width="6.85546875" style="1" customWidth="1"/>
    <col min="13" max="13" width="8.5703125" style="1" customWidth="1"/>
    <col min="14" max="14" width="3.5703125" style="1" customWidth="1"/>
    <col min="15" max="15" width="13" style="1" bestFit="1" customWidth="1"/>
    <col min="16" max="16" width="7.85546875" style="1" customWidth="1"/>
    <col min="17" max="17" width="3.140625" style="1" customWidth="1"/>
    <col min="18" max="18" width="7.85546875" style="1" bestFit="1" customWidth="1"/>
    <col min="19" max="19" width="18.28515625" style="1" customWidth="1"/>
    <col min="20" max="20" width="34" style="1" customWidth="1"/>
    <col min="21" max="21" width="17.5703125" style="1" customWidth="1"/>
    <col min="22" max="28" width="9.140625" style="1"/>
    <col min="29" max="29" width="6.85546875" style="1" customWidth="1"/>
    <col min="30" max="16384" width="9.140625" style="1"/>
  </cols>
  <sheetData>
    <row r="2" spans="1:16" ht="18.75" x14ac:dyDescent="0.3">
      <c r="A2" s="10" t="s">
        <v>0</v>
      </c>
      <c r="B2" s="11" t="s">
        <v>1</v>
      </c>
      <c r="C2" s="11" t="s">
        <v>28</v>
      </c>
      <c r="D2" s="11" t="s">
        <v>2</v>
      </c>
      <c r="E2" s="11" t="s">
        <v>3</v>
      </c>
      <c r="F2" s="12" t="s">
        <v>4</v>
      </c>
      <c r="H2" s="39" t="s">
        <v>24</v>
      </c>
      <c r="J2" s="26" t="s">
        <v>36</v>
      </c>
      <c r="L2" s="40" t="s">
        <v>5</v>
      </c>
      <c r="M2" s="41"/>
      <c r="N2" s="3"/>
      <c r="O2" s="42" t="s">
        <v>6</v>
      </c>
      <c r="P2" s="43"/>
    </row>
    <row r="3" spans="1:16" ht="23.25" x14ac:dyDescent="0.5">
      <c r="A3" s="13"/>
      <c r="B3" s="14"/>
      <c r="C3" s="14"/>
      <c r="D3" s="14"/>
      <c r="E3" s="15"/>
      <c r="F3" s="16"/>
      <c r="H3" s="34" t="s">
        <v>22</v>
      </c>
      <c r="J3" s="34">
        <v>1</v>
      </c>
      <c r="L3" s="38" t="s">
        <v>29</v>
      </c>
      <c r="M3" s="35" t="s">
        <v>7</v>
      </c>
      <c r="N3" s="4"/>
      <c r="O3" s="27" t="s">
        <v>6</v>
      </c>
      <c r="P3" s="27" t="s">
        <v>8</v>
      </c>
    </row>
    <row r="4" spans="1:16" x14ac:dyDescent="0.25">
      <c r="H4" s="9" t="s">
        <v>35</v>
      </c>
      <c r="J4" s="9" t="s">
        <v>37</v>
      </c>
      <c r="L4" s="2" t="s">
        <v>26</v>
      </c>
      <c r="M4" s="2" t="s">
        <v>35</v>
      </c>
      <c r="O4" s="2" t="s">
        <v>9</v>
      </c>
    </row>
    <row r="5" spans="1:16" x14ac:dyDescent="0.25">
      <c r="B5" s="28">
        <v>1</v>
      </c>
      <c r="C5" s="28"/>
      <c r="D5" s="28" t="s">
        <v>27</v>
      </c>
      <c r="E5" s="29" t="s">
        <v>30</v>
      </c>
      <c r="F5" s="30" t="s">
        <v>31</v>
      </c>
      <c r="G5" s="31"/>
      <c r="H5" s="33">
        <v>27</v>
      </c>
      <c r="J5" s="33">
        <v>32</v>
      </c>
      <c r="K5" s="5"/>
      <c r="L5" s="6">
        <v>24</v>
      </c>
      <c r="M5" s="32">
        <f>L5/25*30</f>
        <v>28.799999999999997</v>
      </c>
      <c r="N5" s="7"/>
      <c r="O5" s="36">
        <f>+M5+H5+J5</f>
        <v>87.8</v>
      </c>
      <c r="P5" s="37" t="str">
        <f t="shared" ref="P5:P7" si="0">IF(O5&gt;=79.5,"A",IF(O5&gt;=74.5,"B+",IF(O5&gt;=69.5,"B",IF(O5&gt;=64.5,"C+",IF(O5&gt;=59.5,"C",IF(O5&gt;=54.5,"D+",IF(O5&gt;=44.5,"D",IF(O5&lt;44.5,"FAIL"))))))))</f>
        <v>A</v>
      </c>
    </row>
    <row r="6" spans="1:16" x14ac:dyDescent="0.25">
      <c r="B6" s="28">
        <v>1</v>
      </c>
      <c r="C6" s="28"/>
      <c r="D6" s="28" t="s">
        <v>27</v>
      </c>
      <c r="E6" s="29" t="s">
        <v>32</v>
      </c>
      <c r="F6" s="30" t="s">
        <v>33</v>
      </c>
      <c r="G6" s="31"/>
      <c r="H6" s="33">
        <v>27</v>
      </c>
      <c r="J6" s="33">
        <v>40</v>
      </c>
      <c r="K6" s="5"/>
      <c r="L6" s="6">
        <v>25</v>
      </c>
      <c r="M6" s="32">
        <f t="shared" ref="M6:M7" si="1">L6/25*30</f>
        <v>30</v>
      </c>
      <c r="N6" s="7"/>
      <c r="O6" s="36">
        <f t="shared" ref="O6:O7" si="2">+M6+H6+J6</f>
        <v>97</v>
      </c>
      <c r="P6" s="37" t="str">
        <f t="shared" si="0"/>
        <v>A</v>
      </c>
    </row>
    <row r="7" spans="1:16" x14ac:dyDescent="0.25">
      <c r="B7" s="28">
        <v>1</v>
      </c>
      <c r="C7" s="28"/>
      <c r="D7" s="28" t="s">
        <v>27</v>
      </c>
      <c r="E7" s="29" t="s">
        <v>38</v>
      </c>
      <c r="F7" s="30" t="s">
        <v>34</v>
      </c>
      <c r="G7" s="31"/>
      <c r="H7" s="33">
        <v>28.5</v>
      </c>
      <c r="J7" s="33">
        <v>36</v>
      </c>
      <c r="K7" s="5"/>
      <c r="L7" s="6">
        <v>23</v>
      </c>
      <c r="M7" s="32">
        <f t="shared" si="1"/>
        <v>27.6</v>
      </c>
      <c r="N7" s="7"/>
      <c r="O7" s="36">
        <f t="shared" si="2"/>
        <v>92.1</v>
      </c>
      <c r="P7" s="37" t="str">
        <f t="shared" si="0"/>
        <v>A</v>
      </c>
    </row>
    <row r="8" spans="1:16" x14ac:dyDescent="0.25">
      <c r="B8" s="44" t="s">
        <v>20</v>
      </c>
      <c r="C8" s="44"/>
      <c r="D8" s="45"/>
      <c r="E8" s="45"/>
      <c r="F8" s="45"/>
    </row>
  </sheetData>
  <sortState ref="A124:AN132">
    <sortCondition ref="B124:B132"/>
  </sortState>
  <mergeCells count="3">
    <mergeCell ref="L2:M2"/>
    <mergeCell ref="O2:P2"/>
    <mergeCell ref="B8:F8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workbookViewId="0">
      <selection activeCell="O23" sqref="O23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17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46" t="s">
        <v>17</v>
      </c>
      <c r="O14" s="47"/>
    </row>
    <row r="15" spans="2:15" x14ac:dyDescent="0.25">
      <c r="B15" s="1"/>
      <c r="C15" s="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0"/>
      <c r="O15" s="2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0" t="s">
        <v>16</v>
      </c>
      <c r="O16" s="21">
        <f>COUNTIF(Scores!P5:P7,"A")</f>
        <v>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0" t="s">
        <v>15</v>
      </c>
      <c r="O17" s="21">
        <f>COUNTIF(Scores!P5:P7,"B+")</f>
        <v>0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0" t="s">
        <v>10</v>
      </c>
      <c r="O18" s="21">
        <f>COUNTIF(Scores!P5:P7,"B")</f>
        <v>0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0" t="s">
        <v>11</v>
      </c>
      <c r="O19" s="21">
        <f>COUNTIF(Scores!P5:P7,"C+")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0" t="s">
        <v>12</v>
      </c>
      <c r="O20" s="21">
        <f>COUNTIF(Scores!P4:P7,"C")</f>
        <v>0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0" t="s">
        <v>13</v>
      </c>
      <c r="O21" s="21">
        <f>COUNTIF(Scores!P5:P7,"D+")</f>
        <v>0</v>
      </c>
    </row>
    <row r="22" spans="2:15" x14ac:dyDescent="0.25">
      <c r="B22" s="1"/>
      <c r="C22" s="1"/>
      <c r="D22" s="8"/>
      <c r="E22" s="8"/>
      <c r="F22" s="8"/>
      <c r="G22" s="8"/>
      <c r="H22" s="8"/>
      <c r="I22" s="8"/>
      <c r="J22" s="8"/>
      <c r="K22" s="8"/>
      <c r="L22" s="8"/>
      <c r="M22" s="8"/>
      <c r="N22" s="20" t="s">
        <v>25</v>
      </c>
      <c r="O22" s="21">
        <f>COUNTIF(Scores!P5:P7,"D")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0" t="s">
        <v>14</v>
      </c>
      <c r="O23" s="21">
        <f>COUNTIF(Scores!P5:P7,"FAIL")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2" t="s">
        <v>18</v>
      </c>
      <c r="O24" s="23">
        <f>COUNTIF(Scores!P5:P7,"I")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49" t="s">
        <v>23</v>
      </c>
      <c r="C31" s="50"/>
      <c r="D31" s="51"/>
      <c r="E31" s="19">
        <f>AVERAGE(Scores!M5:M7)</f>
        <v>28.8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48" t="s">
        <v>21</v>
      </c>
      <c r="C32" s="48"/>
      <c r="D32" s="48"/>
      <c r="E32" s="24">
        <f>AVERAGE(Scores!O5:O7)</f>
        <v>92.3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25" t="s">
        <v>19</v>
      </c>
      <c r="C33" s="25"/>
      <c r="D33" s="25"/>
      <c r="E33" s="25"/>
      <c r="F33" s="25"/>
      <c r="G33" s="25"/>
      <c r="H33" s="25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2014-08-31T11:23:25Z</dcterms:modified>
</cp:coreProperties>
</file>