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age 17\Desktop\"/>
    </mc:Choice>
  </mc:AlternateContent>
  <bookViews>
    <workbookView xWindow="0" yWindow="0" windowWidth="15480" windowHeight="9735"/>
  </bookViews>
  <sheets>
    <sheet name="Scores" sheetId="1" r:id="rId1"/>
    <sheet name="Results summary" sheetId="2" r:id="rId2"/>
  </sheets>
  <definedNames>
    <definedName name="_xlnm._FilterDatabase" localSheetId="0" hidden="1">Scores!$A$5:$Q$7</definedName>
  </definedNames>
  <calcPr calcId="152511"/>
</workbook>
</file>

<file path=xl/calcChain.xml><?xml version="1.0" encoding="utf-8"?>
<calcChain xmlns="http://schemas.openxmlformats.org/spreadsheetml/2006/main">
  <c r="O6" i="1" l="1"/>
  <c r="O7" i="1"/>
  <c r="O5" i="1"/>
  <c r="M6" i="1"/>
  <c r="M7" i="1"/>
  <c r="M5" i="1"/>
  <c r="P7" i="1" l="1"/>
  <c r="P6" i="1"/>
  <c r="E31" i="2"/>
  <c r="P5" i="1"/>
  <c r="O18" i="2" l="1"/>
  <c r="E32" i="2"/>
  <c r="O19" i="2"/>
  <c r="O22" i="2"/>
  <c r="O23" i="2"/>
  <c r="O24" i="2"/>
  <c r="O17" i="2"/>
  <c r="O21" i="2"/>
  <c r="O16" i="2"/>
  <c r="O20" i="2"/>
</calcChain>
</file>

<file path=xl/sharedStrings.xml><?xml version="1.0" encoding="utf-8"?>
<sst xmlns="http://schemas.openxmlformats.org/spreadsheetml/2006/main" count="43" uniqueCount="39">
  <si>
    <t>No.</t>
  </si>
  <si>
    <t>Group</t>
  </si>
  <si>
    <t>Title</t>
  </si>
  <si>
    <t>First name(s)</t>
  </si>
  <si>
    <t>Last Name</t>
  </si>
  <si>
    <t>Exam</t>
  </si>
  <si>
    <t>Final score</t>
  </si>
  <si>
    <t>Exam %</t>
  </si>
  <si>
    <t>Grade</t>
  </si>
  <si>
    <t>/100</t>
  </si>
  <si>
    <t>B</t>
  </si>
  <si>
    <t>C+</t>
  </si>
  <si>
    <t>C</t>
  </si>
  <si>
    <t>D+</t>
  </si>
  <si>
    <t>F</t>
  </si>
  <si>
    <t>B+</t>
  </si>
  <si>
    <t>A</t>
  </si>
  <si>
    <t>RESULTS</t>
  </si>
  <si>
    <t>I</t>
  </si>
  <si>
    <t>Score of 0.5 or above will be rounded up to the next score if it results in a higher grade</t>
  </si>
  <si>
    <r>
      <t xml:space="preserve">See </t>
    </r>
    <r>
      <rPr>
        <b/>
        <i/>
        <sz val="11"/>
        <color indexed="8"/>
        <rFont val="Calibri"/>
        <family val="2"/>
      </rPr>
      <t>Results Summary</t>
    </r>
    <r>
      <rPr>
        <b/>
        <sz val="11"/>
        <color indexed="8"/>
        <rFont val="Calibri"/>
        <family val="2"/>
      </rPr>
      <t xml:space="preserve"> below for analysis</t>
    </r>
  </si>
  <si>
    <t>Average course score overall              (out of 100)</t>
  </si>
  <si>
    <t xml:space="preserve">  %</t>
  </si>
  <si>
    <t>Average score on the exam (mean)   (out of 50)</t>
  </si>
  <si>
    <t>Presentation</t>
  </si>
  <si>
    <t>D</t>
  </si>
  <si>
    <t>/25</t>
  </si>
  <si>
    <t>MR</t>
  </si>
  <si>
    <t>ID Number</t>
  </si>
  <si>
    <t>Score</t>
  </si>
  <si>
    <t>VICTOR</t>
  </si>
  <si>
    <t>DEVILLE-BLUMBERG</t>
  </si>
  <si>
    <t>TIMOTHY</t>
  </si>
  <si>
    <t>PARKER</t>
  </si>
  <si>
    <t>MAECHTLEN</t>
  </si>
  <si>
    <t>/30</t>
  </si>
  <si>
    <t>Assignment</t>
  </si>
  <si>
    <t>/40</t>
  </si>
  <si>
    <t>WIEGAND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</si>
</sst>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0"/>
      <name val="Tahoma"/>
      <family val="2"/>
    </font>
    <font>
      <b/>
      <sz val="10"/>
      <name val="Arial"/>
      <family val="2"/>
    </font>
    <font>
      <sz val="8"/>
      <name val="Calibri"/>
      <family val="2"/>
    </font>
    <font>
      <b/>
      <sz val="12"/>
      <name val="Times New Roman"/>
      <family val="1"/>
    </font>
    <font>
      <b/>
      <sz val="16"/>
      <name val="Cordia New"/>
      <family val="2"/>
    </font>
    <font>
      <b/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2" borderId="1" applyBorder="0">
      <protection locked="0"/>
    </xf>
  </cellStyleXfs>
  <cellXfs count="52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2" fillId="4" borderId="2" xfId="0" applyFont="1" applyFill="1" applyBorder="1" applyAlignment="1" applyProtection="1">
      <protection locked="0"/>
    </xf>
    <xf numFmtId="0" fontId="6" fillId="4" borderId="2" xfId="0" applyFont="1" applyFill="1" applyBorder="1" applyAlignment="1" applyProtection="1">
      <alignment horizontal="center"/>
      <protection locked="0"/>
    </xf>
    <xf numFmtId="0" fontId="0" fillId="0" borderId="0" xfId="0" applyProtection="1"/>
    <xf numFmtId="0" fontId="3" fillId="5" borderId="2" xfId="0" applyFont="1" applyFill="1" applyBorder="1" applyAlignment="1" applyProtection="1">
      <alignment horizontal="center" wrapText="1"/>
    </xf>
    <xf numFmtId="0" fontId="3" fillId="4" borderId="2" xfId="0" applyFont="1" applyFill="1" applyBorder="1" applyAlignment="1" applyProtection="1">
      <alignment wrapText="1"/>
    </xf>
    <xf numFmtId="0" fontId="10" fillId="4" borderId="0" xfId="0" applyFont="1" applyFill="1" applyProtection="1">
      <protection locked="0"/>
    </xf>
    <xf numFmtId="0" fontId="0" fillId="0" borderId="0" xfId="0" applyAlignment="1">
      <alignment horizontal="center"/>
    </xf>
    <xf numFmtId="0" fontId="6" fillId="3" borderId="3" xfId="0" applyFont="1" applyFill="1" applyBorder="1" applyAlignment="1" applyProtection="1">
      <protection locked="0"/>
    </xf>
    <xf numFmtId="0" fontId="6" fillId="3" borderId="3" xfId="0" applyFont="1" applyFill="1" applyBorder="1" applyAlignment="1" applyProtection="1">
      <alignment horizontal="center"/>
      <protection locked="0"/>
    </xf>
    <xf numFmtId="0" fontId="6" fillId="3" borderId="3" xfId="0" applyFont="1" applyFill="1" applyBorder="1" applyAlignment="1" applyProtection="1">
      <alignment horizontal="left"/>
      <protection locked="0"/>
    </xf>
    <xf numFmtId="0" fontId="7" fillId="0" borderId="6" xfId="0" applyFont="1" applyBorder="1" applyAlignment="1" applyProtection="1"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protection locked="0"/>
    </xf>
    <xf numFmtId="0" fontId="7" fillId="0" borderId="6" xfId="0" applyFont="1" applyFill="1" applyBorder="1" applyAlignment="1" applyProtection="1">
      <alignment horizontal="left"/>
      <protection locked="0"/>
    </xf>
    <xf numFmtId="0" fontId="13" fillId="0" borderId="0" xfId="0" applyFont="1" applyProtection="1">
      <protection locked="0"/>
    </xf>
    <xf numFmtId="0" fontId="12" fillId="0" borderId="0" xfId="0" applyFont="1" applyProtection="1">
      <protection locked="0"/>
    </xf>
    <xf numFmtId="164" fontId="9" fillId="2" borderId="2" xfId="0" applyNumberFormat="1" applyFont="1" applyFill="1" applyBorder="1" applyAlignment="1" applyProtection="1">
      <alignment horizontal="center"/>
      <protection locked="0"/>
    </xf>
    <xf numFmtId="0" fontId="9" fillId="2" borderId="7" xfId="0" applyFont="1" applyFill="1" applyBorder="1" applyAlignment="1" applyProtection="1">
      <alignment horizontal="center"/>
      <protection locked="0"/>
    </xf>
    <xf numFmtId="0" fontId="9" fillId="2" borderId="8" xfId="0" applyFont="1" applyFill="1" applyBorder="1" applyAlignment="1" applyProtection="1">
      <alignment horizontal="center"/>
      <protection locked="0"/>
    </xf>
    <xf numFmtId="0" fontId="9" fillId="2" borderId="9" xfId="0" applyFont="1" applyFill="1" applyBorder="1" applyAlignment="1" applyProtection="1">
      <alignment horizontal="center"/>
      <protection locked="0"/>
    </xf>
    <xf numFmtId="0" fontId="9" fillId="2" borderId="10" xfId="0" applyFont="1" applyFill="1" applyBorder="1" applyAlignment="1" applyProtection="1">
      <alignment horizontal="center"/>
      <protection locked="0"/>
    </xf>
    <xf numFmtId="164" fontId="9" fillId="2" borderId="3" xfId="0" applyNumberFormat="1" applyFont="1" applyFill="1" applyBorder="1" applyAlignment="1" applyProtection="1">
      <alignment horizontal="center"/>
      <protection locked="0"/>
    </xf>
    <xf numFmtId="0" fontId="0" fillId="6" borderId="2" xfId="0" applyFill="1" applyBorder="1" applyProtection="1">
      <protection locked="0"/>
    </xf>
    <xf numFmtId="0" fontId="2" fillId="2" borderId="2" xfId="1" applyBorder="1" applyAlignment="1">
      <alignment horizontal="center"/>
      <protection locked="0"/>
    </xf>
    <xf numFmtId="0" fontId="6" fillId="7" borderId="2" xfId="0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Protection="1">
      <protection locked="0"/>
    </xf>
    <xf numFmtId="0" fontId="1" fillId="3" borderId="2" xfId="0" applyFont="1" applyFill="1" applyBorder="1" applyAlignment="1" applyProtection="1">
      <alignment horizontal="left"/>
      <protection locked="0"/>
    </xf>
    <xf numFmtId="0" fontId="12" fillId="8" borderId="0" xfId="0" applyFont="1" applyFill="1"/>
    <xf numFmtId="164" fontId="3" fillId="9" borderId="2" xfId="0" applyNumberFormat="1" applyFont="1" applyFill="1" applyBorder="1" applyAlignment="1" applyProtection="1">
      <alignment horizontal="center" wrapText="1"/>
    </xf>
    <xf numFmtId="0" fontId="12" fillId="9" borderId="2" xfId="0" applyFont="1" applyFill="1" applyBorder="1" applyAlignment="1" applyProtection="1">
      <alignment horizontal="center"/>
    </xf>
    <xf numFmtId="0" fontId="11" fillId="9" borderId="2" xfId="0" applyFont="1" applyFill="1" applyBorder="1" applyAlignment="1">
      <alignment horizontal="center"/>
    </xf>
    <xf numFmtId="0" fontId="8" fillId="9" borderId="2" xfId="0" applyFont="1" applyFill="1" applyBorder="1" applyAlignment="1" applyProtection="1">
      <alignment horizontal="center"/>
      <protection locked="0"/>
    </xf>
    <xf numFmtId="164" fontId="4" fillId="11" borderId="2" xfId="0" applyNumberFormat="1" applyFont="1" applyFill="1" applyBorder="1" applyAlignment="1" applyProtection="1">
      <alignment horizontal="center"/>
    </xf>
    <xf numFmtId="0" fontId="4" fillId="11" borderId="2" xfId="0" applyFont="1" applyFill="1" applyBorder="1" applyAlignment="1">
      <alignment horizontal="center"/>
    </xf>
    <xf numFmtId="0" fontId="8" fillId="10" borderId="2" xfId="0" applyFont="1" applyFill="1" applyBorder="1" applyAlignment="1" applyProtection="1">
      <alignment horizontal="center"/>
      <protection locked="0"/>
    </xf>
    <xf numFmtId="0" fontId="2" fillId="2" borderId="2" xfId="1" applyFont="1" applyBorder="1" applyAlignment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2" fillId="7" borderId="1" xfId="0" applyFont="1" applyFill="1" applyBorder="1" applyAlignment="1" applyProtection="1">
      <protection locked="0"/>
    </xf>
    <xf numFmtId="0" fontId="0" fillId="0" borderId="5" xfId="0" applyBorder="1"/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protection locked="0"/>
    </xf>
    <xf numFmtId="0" fontId="14" fillId="2" borderId="11" xfId="0" applyFont="1" applyFill="1" applyBorder="1" applyAlignment="1" applyProtection="1">
      <alignment horizontal="center"/>
      <protection locked="0"/>
    </xf>
    <xf numFmtId="0" fontId="0" fillId="2" borderId="12" xfId="0" applyFill="1" applyBorder="1" applyAlignment="1">
      <alignment horizontal="center"/>
    </xf>
    <xf numFmtId="0" fontId="9" fillId="2" borderId="3" xfId="0" applyFont="1" applyFill="1" applyBorder="1" applyAlignment="1" applyProtection="1">
      <alignment horizontal="left"/>
      <protection locked="0"/>
    </xf>
    <xf numFmtId="0" fontId="9" fillId="2" borderId="1" xfId="0" applyFont="1" applyFill="1" applyBorder="1" applyAlignment="1" applyProtection="1">
      <alignment horizontal="left"/>
      <protection locked="0"/>
    </xf>
    <xf numFmtId="0" fontId="9" fillId="2" borderId="4" xfId="0" applyFont="1" applyFill="1" applyBorder="1" applyAlignment="1" applyProtection="1">
      <alignment horizontal="left"/>
      <protection locked="0"/>
    </xf>
    <xf numFmtId="0" fontId="9" fillId="2" borderId="5" xfId="0" applyFont="1" applyFill="1" applyBorder="1" applyAlignment="1" applyProtection="1">
      <alignment horizontal="left"/>
      <protection locked="0"/>
    </xf>
  </cellXfs>
  <cellStyles count="2">
    <cellStyle name="Normal" xfId="0" builtinId="0"/>
    <cellStyle name="Style 1" xfId="1"/>
  </cellStyles>
  <dxfs count="0"/>
  <tableStyles count="0" defaultTableStyle="TableStyleMedium9" defaultPivotStyle="PivotStyleLight16"/>
  <colors>
    <mruColors>
      <color rgb="FFCC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742793791574294"/>
          <c:y val="0.24000029296910771"/>
          <c:w val="0.53991130820399114"/>
          <c:h val="0.76000092773550765"/>
        </c:manualLayout>
      </c:layout>
      <c:pie3D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explosion val="30"/>
          <c:dPt>
            <c:idx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4.9784606883654034E-2"/>
                  <c:y val="1.479892027714545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1482355191431032E-2"/>
                  <c:y val="5.761565349355027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5808884213360012E-3"/>
                  <c:y val="1.081688248684553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6562706989561533E-2"/>
                  <c:y val="-2.800985184908758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5.2754559526213093E-2"/>
                  <c:y val="1.542336828749487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6565717746820112E-2"/>
                  <c:y val="-8.497070567600849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7.5431866563236815E-4"/>
                  <c:y val="-0.103919841773332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3513199514028355E-2"/>
                  <c:y val="-3.594108793272879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200" b="1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'Results summary'!$N$16:$N$23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cat>
          <c:val>
            <c:numRef>
              <c:f>'Results summary'!$O$16:$O$23</c:f>
              <c:numCache>
                <c:formatCode>General</c:formatCode>
                <c:ptCount val="8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472294534611761"/>
          <c:y val="9.2500015811276648E-2"/>
          <c:w val="6.0975663756316134E-2"/>
          <c:h val="0.82000088543148963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6"/>
          </a:solidFill>
          <a:prstDash val="solid"/>
        </a:ln>
        <a:effectLst/>
      </c:spPr>
      <c:txPr>
        <a:bodyPr/>
        <a:lstStyle/>
        <a:p>
          <a:pPr>
            <a:defRPr lang="en-US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lt1"/>
    </a:solidFill>
    <a:ln w="25400" cap="flat" cmpd="sng" algn="ctr">
      <a:solidFill>
        <a:schemeClr val="accent6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887942</xdr:colOff>
      <xdr:row>8</xdr:row>
      <xdr:rowOff>95250</xdr:rowOff>
    </xdr:from>
    <xdr:to>
      <xdr:col>4</xdr:col>
      <xdr:colOff>887942</xdr:colOff>
      <xdr:row>11</xdr:row>
      <xdr:rowOff>180975</xdr:rowOff>
    </xdr:to>
    <xdr:cxnSp macro="">
      <xdr:nvCxnSpPr>
        <xdr:cNvPr id="3" name="Straight Arrow Connector 2"/>
        <xdr:cNvCxnSpPr/>
      </xdr:nvCxnSpPr>
      <xdr:spPr>
        <a:xfrm>
          <a:off x="3480859" y="13208000"/>
          <a:ext cx="0" cy="657225"/>
        </a:xfrm>
        <a:prstGeom prst="straightConnector1">
          <a:avLst/>
        </a:prstGeom>
        <a:ln w="15875" cmpd="sng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4</xdr:row>
      <xdr:rowOff>123825</xdr:rowOff>
    </xdr:from>
    <xdr:to>
      <xdr:col>10</xdr:col>
      <xdr:colOff>590550</xdr:colOff>
      <xdr:row>25</xdr:row>
      <xdr:rowOff>76200</xdr:rowOff>
    </xdr:to>
    <xdr:graphicFrame macro="">
      <xdr:nvGraphicFramePr>
        <xdr:cNvPr id="204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561</xdr:colOff>
      <xdr:row>26</xdr:row>
      <xdr:rowOff>47626</xdr:rowOff>
    </xdr:from>
    <xdr:to>
      <xdr:col>16</xdr:col>
      <xdr:colOff>466165</xdr:colOff>
      <xdr:row>38</xdr:row>
      <xdr:rowOff>132790</xdr:rowOff>
    </xdr:to>
    <xdr:sp macro="" textlink="">
      <xdr:nvSpPr>
        <xdr:cNvPr id="4" name="TextBox 3"/>
        <xdr:cNvSpPr txBox="1"/>
      </xdr:nvSpPr>
      <xdr:spPr>
        <a:xfrm>
          <a:off x="6948208" y="5067861"/>
          <a:ext cx="3491192" cy="2371164"/>
        </a:xfrm>
        <a:prstGeom prst="rect">
          <a:avLst/>
        </a:prstGeom>
        <a:solidFill>
          <a:srgbClr val="FFFF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u="sng"/>
            <a:t>Results summary</a:t>
          </a:r>
        </a:p>
        <a:p>
          <a:endParaRPr lang="en-GB"/>
        </a:p>
        <a:p>
          <a:endParaRPr lang="en-GB"/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0.21159</cdr:x>
      <cdr:y>0.01528</cdr:y>
    </cdr:from>
    <cdr:to>
      <cdr:x>0.75201</cdr:x>
      <cdr:y>0.18181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78759" y="57161"/>
          <a:ext cx="3664756" cy="6135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 rtl="0">
            <a:lnSpc>
              <a:spcPts val="1400"/>
            </a:lnSpc>
            <a:defRPr sz="1000"/>
          </a:pPr>
          <a:r>
            <a:rPr lang="en-US" sz="1600" b="1" i="0" u="sng" strike="noStrike" baseline="0">
              <a:solidFill>
                <a:srgbClr val="000000"/>
              </a:solidFill>
              <a:latin typeface="Calibri"/>
              <a:cs typeface="Calibri"/>
            </a:rPr>
            <a:t>EN101 BBA Class (2014) Class results</a:t>
          </a:r>
        </a:p>
        <a:p xmlns:a="http://schemas.openxmlformats.org/drawingml/2006/main">
          <a:pPr algn="ctr" rtl="0">
            <a:lnSpc>
              <a:spcPts val="1400"/>
            </a:lnSpc>
            <a:defRPr sz="1000"/>
          </a:pPr>
          <a:endParaRPr lang="en-US" sz="1600" b="1" i="0" u="sng" strike="noStrike" baseline="0">
            <a:solidFill>
              <a:srgbClr val="000000"/>
            </a:solidFill>
            <a:latin typeface="Calibri"/>
            <a:cs typeface="Calibri"/>
          </a:endParaRPr>
        </a:p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Calibri"/>
              <a:cs typeface="Calibri"/>
            </a:rPr>
            <a:t>-a graphical representation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8"/>
  <sheetViews>
    <sheetView tabSelected="1" zoomScale="160" zoomScaleNormal="160" workbookViewId="0">
      <pane xSplit="6" topLeftCell="G1" activePane="topRight" state="frozen"/>
      <selection pane="topRight" activeCell="L8" sqref="L8"/>
    </sheetView>
  </sheetViews>
  <sheetFormatPr defaultRowHeight="15" x14ac:dyDescent="0.25"/>
  <cols>
    <col min="1" max="1" width="4.5703125" style="1" customWidth="1"/>
    <col min="2" max="2" width="9.5703125" style="2" customWidth="1"/>
    <col min="3" max="3" width="1.42578125" style="2" hidden="1" customWidth="1"/>
    <col min="4" max="4" width="5.42578125" style="2" bestFit="1" customWidth="1"/>
    <col min="5" max="5" width="21.42578125" style="1" bestFit="1" customWidth="1"/>
    <col min="6" max="6" width="24.140625" style="1" bestFit="1" customWidth="1"/>
    <col min="7" max="7" width="1.85546875" customWidth="1"/>
    <col min="8" max="8" width="15.42578125" customWidth="1"/>
    <col min="9" max="9" width="2" customWidth="1"/>
    <col min="10" max="10" width="14.85546875" bestFit="1" customWidth="1"/>
    <col min="11" max="11" width="1.7109375" customWidth="1"/>
    <col min="12" max="12" width="6.85546875" style="1" customWidth="1"/>
    <col min="13" max="13" width="8.5703125" style="1" customWidth="1"/>
    <col min="14" max="14" width="3.5703125" style="1" customWidth="1"/>
    <col min="15" max="15" width="13" style="1" bestFit="1" customWidth="1"/>
    <col min="16" max="16" width="7.85546875" style="1" customWidth="1"/>
    <col min="17" max="17" width="3.140625" style="1" customWidth="1"/>
    <col min="18" max="18" width="7.85546875" style="1" bestFit="1" customWidth="1"/>
    <col min="19" max="19" width="18.28515625" style="1" customWidth="1"/>
    <col min="20" max="20" width="34" style="1" customWidth="1"/>
    <col min="21" max="21" width="17.5703125" style="1" customWidth="1"/>
    <col min="22" max="28" width="9.140625" style="1"/>
    <col min="29" max="29" width="6.85546875" style="1" customWidth="1"/>
    <col min="30" max="16384" width="9.140625" style="1"/>
  </cols>
  <sheetData>
    <row r="2" spans="1:16" ht="18.75" x14ac:dyDescent="0.3">
      <c r="A2" s="10" t="s">
        <v>0</v>
      </c>
      <c r="B2" s="11" t="s">
        <v>1</v>
      </c>
      <c r="C2" s="11" t="s">
        <v>28</v>
      </c>
      <c r="D2" s="11" t="s">
        <v>2</v>
      </c>
      <c r="E2" s="11" t="s">
        <v>3</v>
      </c>
      <c r="F2" s="12" t="s">
        <v>4</v>
      </c>
      <c r="H2" s="39" t="s">
        <v>24</v>
      </c>
      <c r="J2" s="26" t="s">
        <v>36</v>
      </c>
      <c r="L2" s="40" t="s">
        <v>5</v>
      </c>
      <c r="M2" s="41"/>
      <c r="N2" s="3"/>
      <c r="O2" s="42" t="s">
        <v>6</v>
      </c>
      <c r="P2" s="43"/>
    </row>
    <row r="3" spans="1:16" ht="23.25" x14ac:dyDescent="0.5">
      <c r="A3" s="13"/>
      <c r="B3" s="14"/>
      <c r="C3" s="14"/>
      <c r="D3" s="14"/>
      <c r="E3" s="15"/>
      <c r="F3" s="16"/>
      <c r="H3" s="34" t="s">
        <v>22</v>
      </c>
      <c r="J3" s="34">
        <v>1</v>
      </c>
      <c r="L3" s="38" t="s">
        <v>29</v>
      </c>
      <c r="M3" s="35" t="s">
        <v>7</v>
      </c>
      <c r="N3" s="4"/>
      <c r="O3" s="27" t="s">
        <v>6</v>
      </c>
      <c r="P3" s="27" t="s">
        <v>8</v>
      </c>
    </row>
    <row r="4" spans="1:16" x14ac:dyDescent="0.25">
      <c r="H4" s="9" t="s">
        <v>35</v>
      </c>
      <c r="J4" s="9" t="s">
        <v>37</v>
      </c>
      <c r="L4" s="2" t="s">
        <v>26</v>
      </c>
      <c r="M4" s="2" t="s">
        <v>35</v>
      </c>
      <c r="O4" s="2" t="s">
        <v>9</v>
      </c>
    </row>
    <row r="5" spans="1:16" x14ac:dyDescent="0.25">
      <c r="B5" s="28">
        <v>1</v>
      </c>
      <c r="C5" s="28"/>
      <c r="D5" s="28" t="s">
        <v>27</v>
      </c>
      <c r="E5" s="29" t="s">
        <v>30</v>
      </c>
      <c r="F5" s="30" t="s">
        <v>31</v>
      </c>
      <c r="G5" s="31"/>
      <c r="H5" s="33">
        <v>27</v>
      </c>
      <c r="J5" s="33">
        <v>32</v>
      </c>
      <c r="K5" s="5"/>
      <c r="L5" s="6">
        <v>24</v>
      </c>
      <c r="M5" s="32">
        <f>L5/25*30</f>
        <v>28.799999999999997</v>
      </c>
      <c r="N5" s="7"/>
      <c r="O5" s="36">
        <f>+M5+H5+J5</f>
        <v>87.8</v>
      </c>
      <c r="P5" s="37" t="str">
        <f t="shared" ref="P5:P7" si="0">IF(O5&gt;=79.5,"A",IF(O5&gt;=74.5,"B+",IF(O5&gt;=69.5,"B",IF(O5&gt;=64.5,"C+",IF(O5&gt;=59.5,"C",IF(O5&gt;=54.5,"D+",IF(O5&gt;=44.5,"D",IF(O5&lt;44.5,"FAIL"))))))))</f>
        <v>A</v>
      </c>
    </row>
    <row r="6" spans="1:16" x14ac:dyDescent="0.25">
      <c r="B6" s="28">
        <v>1</v>
      </c>
      <c r="C6" s="28"/>
      <c r="D6" s="28" t="s">
        <v>27</v>
      </c>
      <c r="E6" s="29" t="s">
        <v>32</v>
      </c>
      <c r="F6" s="30" t="s">
        <v>33</v>
      </c>
      <c r="G6" s="31"/>
      <c r="H6" s="33">
        <v>27</v>
      </c>
      <c r="J6" s="33">
        <v>40</v>
      </c>
      <c r="K6" s="5"/>
      <c r="L6" s="6">
        <v>25</v>
      </c>
      <c r="M6" s="32">
        <f t="shared" ref="M6:M7" si="1">L6/25*30</f>
        <v>30</v>
      </c>
      <c r="N6" s="7"/>
      <c r="O6" s="36">
        <f t="shared" ref="O6:O7" si="2">+M6+H6+J6</f>
        <v>97</v>
      </c>
      <c r="P6" s="37" t="str">
        <f t="shared" si="0"/>
        <v>A</v>
      </c>
    </row>
    <row r="7" spans="1:16" x14ac:dyDescent="0.25">
      <c r="B7" s="28">
        <v>1</v>
      </c>
      <c r="C7" s="28"/>
      <c r="D7" s="28" t="s">
        <v>27</v>
      </c>
      <c r="E7" s="29" t="s">
        <v>38</v>
      </c>
      <c r="F7" s="30" t="s">
        <v>34</v>
      </c>
      <c r="G7" s="31"/>
      <c r="H7" s="33">
        <v>28.5</v>
      </c>
      <c r="J7" s="33">
        <v>36</v>
      </c>
      <c r="K7" s="5"/>
      <c r="L7" s="6">
        <v>23</v>
      </c>
      <c r="M7" s="32">
        <f t="shared" si="1"/>
        <v>27.6</v>
      </c>
      <c r="N7" s="7"/>
      <c r="O7" s="36">
        <f t="shared" si="2"/>
        <v>92.1</v>
      </c>
      <c r="P7" s="37" t="str">
        <f t="shared" si="0"/>
        <v>A</v>
      </c>
    </row>
    <row r="8" spans="1:16" x14ac:dyDescent="0.25">
      <c r="B8" s="44" t="s">
        <v>20</v>
      </c>
      <c r="C8" s="44"/>
      <c r="D8" s="45"/>
      <c r="E8" s="45"/>
      <c r="F8" s="45"/>
    </row>
  </sheetData>
  <sortState ref="A124:AN132">
    <sortCondition ref="B124:B132"/>
  </sortState>
  <mergeCells count="3">
    <mergeCell ref="L2:M2"/>
    <mergeCell ref="O2:P2"/>
    <mergeCell ref="B8:F8"/>
  </mergeCells>
  <phoneticPr fontId="5" type="noConversion"/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O35"/>
  <sheetViews>
    <sheetView workbookViewId="0">
      <selection activeCell="O23" sqref="O23"/>
    </sheetView>
  </sheetViews>
  <sheetFormatPr defaultRowHeight="15" x14ac:dyDescent="0.25"/>
  <cols>
    <col min="4" max="4" width="24.28515625" customWidth="1"/>
  </cols>
  <sheetData>
    <row r="4" spans="2:15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5" x14ac:dyDescent="0.25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2:15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2:15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2:1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2:15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2:15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2:15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2:15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2:15" ht="15.75" thickBot="1" x14ac:dyDescent="0.3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2:15" ht="18.75" x14ac:dyDescent="0.3">
      <c r="B14" s="17"/>
      <c r="C14" s="17"/>
      <c r="D14" s="1"/>
      <c r="E14" s="1"/>
      <c r="F14" s="1"/>
      <c r="G14" s="1"/>
      <c r="H14" s="1"/>
      <c r="I14" s="1"/>
      <c r="J14" s="1"/>
      <c r="K14" s="1"/>
      <c r="L14" s="1"/>
      <c r="M14" s="1"/>
      <c r="N14" s="46" t="s">
        <v>17</v>
      </c>
      <c r="O14" s="47"/>
    </row>
    <row r="15" spans="2:15" x14ac:dyDescent="0.25">
      <c r="B15" s="1"/>
      <c r="C15" s="1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20"/>
      <c r="O15" s="21"/>
    </row>
    <row r="16" spans="2:15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20" t="s">
        <v>16</v>
      </c>
      <c r="O16" s="21">
        <f>COUNTIF(Scores!P5:P7,"A")</f>
        <v>3</v>
      </c>
    </row>
    <row r="17" spans="2:15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20" t="s">
        <v>15</v>
      </c>
      <c r="O17" s="21">
        <f>COUNTIF(Scores!P5:P7,"B+")</f>
        <v>0</v>
      </c>
    </row>
    <row r="18" spans="2:15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20" t="s">
        <v>10</v>
      </c>
      <c r="O18" s="21">
        <f>COUNTIF(Scores!P5:P7,"B")</f>
        <v>0</v>
      </c>
    </row>
    <row r="19" spans="2:15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20" t="s">
        <v>11</v>
      </c>
      <c r="O19" s="21">
        <f>COUNTIF(Scores!P5:P7,"C+")</f>
        <v>0</v>
      </c>
    </row>
    <row r="20" spans="2:15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20" t="s">
        <v>12</v>
      </c>
      <c r="O20" s="21">
        <f>COUNTIF(Scores!P4:P7,"C")</f>
        <v>0</v>
      </c>
    </row>
    <row r="21" spans="2:15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0" t="s">
        <v>13</v>
      </c>
      <c r="O21" s="21">
        <f>COUNTIF(Scores!P5:P7,"D+")</f>
        <v>0</v>
      </c>
    </row>
    <row r="22" spans="2:15" x14ac:dyDescent="0.25">
      <c r="B22" s="1"/>
      <c r="C22" s="1"/>
      <c r="D22" s="8"/>
      <c r="E22" s="8"/>
      <c r="F22" s="8"/>
      <c r="G22" s="8"/>
      <c r="H22" s="8"/>
      <c r="I22" s="8"/>
      <c r="J22" s="8"/>
      <c r="K22" s="8"/>
      <c r="L22" s="8"/>
      <c r="M22" s="8"/>
      <c r="N22" s="20" t="s">
        <v>25</v>
      </c>
      <c r="O22" s="21">
        <f>COUNTIF(Scores!P5:P7,"D")</f>
        <v>0</v>
      </c>
    </row>
    <row r="23" spans="2:15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20" t="s">
        <v>14</v>
      </c>
      <c r="O23" s="21">
        <f>COUNTIF(Scores!P5:P7,"FAIL")</f>
        <v>0</v>
      </c>
    </row>
    <row r="24" spans="2:15" ht="15.75" thickBot="1" x14ac:dyDescent="0.3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2" t="s">
        <v>18</v>
      </c>
      <c r="O24" s="23">
        <f>COUNTIF(Scores!P5:P7,"I")</f>
        <v>0</v>
      </c>
    </row>
    <row r="25" spans="2:15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2:15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2:15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2:15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2:15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2:15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2:15" x14ac:dyDescent="0.25">
      <c r="B31" s="49" t="s">
        <v>23</v>
      </c>
      <c r="C31" s="50"/>
      <c r="D31" s="51"/>
      <c r="E31" s="19">
        <f>AVERAGE(Scores!M5:M7)</f>
        <v>28.8</v>
      </c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2:15" x14ac:dyDescent="0.25">
      <c r="B32" s="48" t="s">
        <v>21</v>
      </c>
      <c r="C32" s="48"/>
      <c r="D32" s="48"/>
      <c r="E32" s="24">
        <f>AVERAGE(Scores!O5:O7)</f>
        <v>92.3</v>
      </c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2:15" x14ac:dyDescent="0.25">
      <c r="B33" s="25" t="s">
        <v>19</v>
      </c>
      <c r="C33" s="25"/>
      <c r="D33" s="25"/>
      <c r="E33" s="25"/>
      <c r="F33" s="25"/>
      <c r="G33" s="25"/>
      <c r="H33" s="25"/>
      <c r="I33" s="1"/>
      <c r="J33" s="1"/>
      <c r="K33" s="1"/>
      <c r="L33" s="1"/>
      <c r="M33" s="1"/>
      <c r="N33" s="1"/>
      <c r="O33" s="1"/>
    </row>
    <row r="34" spans="2:15" x14ac:dyDescent="0.25">
      <c r="B34" s="1"/>
      <c r="N34" s="1"/>
      <c r="O34" s="1"/>
    </row>
    <row r="35" spans="2:15" x14ac:dyDescent="0.25">
      <c r="K35" s="1"/>
    </row>
  </sheetData>
  <mergeCells count="3">
    <mergeCell ref="N14:O14"/>
    <mergeCell ref="B32:D32"/>
    <mergeCell ref="B31:D31"/>
  </mergeCells>
  <phoneticPr fontId="5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Scores</vt:lpstr>
      <vt:lpstr>Results summary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Gareth</dc:creator>
  <cp:lastModifiedBy>Image 17</cp:lastModifiedBy>
  <dcterms:created xsi:type="dcterms:W3CDTF">2009-12-15T00:51:19Z</dcterms:created>
  <dcterms:modified xsi:type="dcterms:W3CDTF">2014-08-31T11:23:25Z</dcterms:modified>
</cp:coreProperties>
</file>