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Scores!$A$5:$X$17</definedName>
  </definedNames>
  <calcPr calcId="124519"/>
</workbook>
</file>

<file path=xl/calcChain.xml><?xml version="1.0" encoding="utf-8"?>
<calcChain xmlns="http://schemas.openxmlformats.org/spreadsheetml/2006/main">
  <c r="O9" i="1"/>
  <c r="P9" s="1"/>
  <c r="V9" s="1"/>
  <c r="O12"/>
  <c r="P12" s="1"/>
  <c r="V12" s="1"/>
  <c r="O13"/>
  <c r="P13" s="1"/>
  <c r="O5"/>
  <c r="P5" s="1"/>
  <c r="O16"/>
  <c r="P16" s="1"/>
  <c r="O7"/>
  <c r="P7" s="1"/>
  <c r="O10"/>
  <c r="P10" s="1"/>
  <c r="O14"/>
  <c r="P14" s="1"/>
  <c r="O15"/>
  <c r="P15" s="1"/>
  <c r="O11"/>
  <c r="P11" s="1"/>
  <c r="V11" s="1"/>
  <c r="O8"/>
  <c r="P8" s="1"/>
  <c r="O6"/>
  <c r="P6" s="1"/>
  <c r="V6" s="1"/>
  <c r="O17"/>
  <c r="P17" s="1"/>
  <c r="V17" s="1"/>
  <c r="V8" l="1"/>
  <c r="W8" s="1"/>
  <c r="V15"/>
  <c r="W15" s="1"/>
  <c r="V10"/>
  <c r="W10" s="1"/>
  <c r="V16"/>
  <c r="W16" s="1"/>
  <c r="V13"/>
  <c r="W13" s="1"/>
  <c r="V14"/>
  <c r="W14" s="1"/>
  <c r="V7"/>
  <c r="W7" s="1"/>
  <c r="V5"/>
  <c r="W5" s="1"/>
  <c r="W12"/>
  <c r="W9"/>
  <c r="W17"/>
  <c r="W6"/>
  <c r="W11"/>
  <c r="E32" i="2" l="1"/>
  <c r="O22"/>
  <c r="O20"/>
  <c r="O18"/>
  <c r="O16"/>
  <c r="O23"/>
  <c r="O21"/>
  <c r="O19"/>
  <c r="O17"/>
</calcChain>
</file>

<file path=xl/sharedStrings.xml><?xml version="1.0" encoding="utf-8"?>
<sst xmlns="http://schemas.openxmlformats.org/spreadsheetml/2006/main" count="78" uniqueCount="67">
  <si>
    <t>No.</t>
  </si>
  <si>
    <t xml:space="preserve">Bonus </t>
  </si>
  <si>
    <t>Group</t>
  </si>
  <si>
    <t>Title</t>
  </si>
  <si>
    <t>First name(s)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</si>
  <si>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</si>
  <si>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</si>
  <si>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</si>
  <si>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</si>
  <si>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</si>
  <si>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</si>
  <si>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</si>
  <si>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</si>
  <si>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</si>
  <si>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</si>
  <si>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</si>
  <si>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</si>
  <si>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</si>
  <si>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</si>
  <si>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</si>
  <si>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</si>
  <si>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</si>
  <si>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</si>
  <si>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</si>
  <si>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</si>
  <si>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</si>
  <si>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</si>
  <si>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</si>
  <si>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</si>
  <si>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</si>
  <si>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</si>
  <si>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</si>
  <si>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</si>
  <si>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Quiz</t>
  </si>
  <si>
    <t>Average score on the exam (mean)   (out of 50)</t>
  </si>
  <si>
    <t xml:space="preserve">MR </t>
  </si>
  <si>
    <t>/7</t>
  </si>
  <si>
    <t>TIM</t>
  </si>
  <si>
    <t>CASSIDY</t>
  </si>
  <si>
    <t>JAN</t>
  </si>
  <si>
    <t>BJERG</t>
  </si>
  <si>
    <t>GASPER</t>
  </si>
  <si>
    <t>PALISKA</t>
  </si>
  <si>
    <t>MICHAEL</t>
  </si>
  <si>
    <t>VAN DEN BOSCH</t>
  </si>
  <si>
    <t>GILEA MARIE</t>
  </si>
  <si>
    <t>MABUTAS</t>
  </si>
  <si>
    <t>MR</t>
  </si>
  <si>
    <t>ALBERT BONION</t>
  </si>
  <si>
    <t>URBANO</t>
  </si>
  <si>
    <t>MS</t>
  </si>
  <si>
    <t>JAMES</t>
  </si>
  <si>
    <t>FARMER</t>
  </si>
  <si>
    <t>HEIKO</t>
  </si>
  <si>
    <t>SEIFERT</t>
  </si>
  <si>
    <t>ROBERT DEAN</t>
  </si>
  <si>
    <t>TAYLOR</t>
  </si>
  <si>
    <t>CHRISTOPHER</t>
  </si>
  <si>
    <t>CLANCY</t>
  </si>
  <si>
    <t>SAWANYA</t>
  </si>
  <si>
    <t>SITTHINAM</t>
  </si>
  <si>
    <t>MARK</t>
  </si>
  <si>
    <t>SWEETLAND</t>
  </si>
  <si>
    <t>Project</t>
  </si>
  <si>
    <t>MOHAMMADHOSEIN</t>
  </si>
  <si>
    <t>MOHAMADZADEHTEHRANI</t>
  </si>
  <si>
    <t>NA</t>
  </si>
</sst>
</file>

<file path=xl/styles.xml><?xml version="1.0" encoding="utf-8"?>
<styleSheet xmlns="http://schemas.openxmlformats.org/spreadsheetml/2006/main">
  <numFmts count="1">
    <numFmt numFmtId="187" formatCode="0.0"/>
  </numFmts>
  <fonts count="18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6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7" borderId="2" xfId="0" applyNumberFormat="1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10" borderId="0" xfId="0" applyFont="1" applyFill="1"/>
    <xf numFmtId="187" fontId="3" fillId="11" borderId="2" xfId="0" applyNumberFormat="1" applyFont="1" applyFill="1" applyBorder="1" applyAlignment="1" applyProtection="1">
      <alignment horizontal="center" wrapText="1"/>
    </xf>
    <xf numFmtId="0" fontId="13" fillId="11" borderId="2" xfId="0" applyFont="1" applyFill="1" applyBorder="1" applyAlignment="1" applyProtection="1">
      <alignment horizontal="center"/>
    </xf>
    <xf numFmtId="14" fontId="9" fillId="11" borderId="2" xfId="0" applyNumberFormat="1" applyFont="1" applyFill="1" applyBorder="1" applyAlignment="1" applyProtection="1">
      <alignment horizontal="center" wrapText="1"/>
      <protection locked="0"/>
    </xf>
    <xf numFmtId="0" fontId="12" fillId="11" borderId="2" xfId="0" applyFont="1" applyFill="1" applyBorder="1" applyAlignment="1">
      <alignment horizontal="center"/>
    </xf>
    <xf numFmtId="16" fontId="17" fillId="12" borderId="2" xfId="0" applyNumberFormat="1" applyFont="1" applyFill="1" applyBorder="1" applyAlignment="1" applyProtection="1">
      <alignment horizontal="center" wrapText="1"/>
      <protection locked="0"/>
    </xf>
    <xf numFmtId="187" fontId="4" fillId="13" borderId="2" xfId="0" applyNumberFormat="1" applyFont="1" applyFill="1" applyBorder="1" applyAlignment="1" applyProtection="1">
      <alignment horizontal="center"/>
    </xf>
    <xf numFmtId="0" fontId="4" fillId="13" borderId="2" xfId="0" applyFont="1" applyFill="1" applyBorder="1" applyAlignment="1">
      <alignment horizontal="center"/>
    </xf>
    <xf numFmtId="0" fontId="2" fillId="2" borderId="2" xfId="1" applyFont="1" applyBorder="1" applyAlignment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2" fillId="9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Style 1" xfId="1"/>
    <cellStyle name="ปกติ" xfId="0" builtinId="0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3881E-2"/>
                  <c:y val="1.479892027714545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463461804116658E-2"/>
                  <c:y val="4.181786518391362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7703040156417774E-3"/>
                  <c:y val="-4.144866962719706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192716801088574E-2"/>
                  <c:y val="-8.8130263337935846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055" l="0.70000000000000062" r="0.70000000000000062" t="0.7500000000000105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19</xdr:row>
      <xdr:rowOff>95250</xdr:rowOff>
    </xdr:from>
    <xdr:to>
      <xdr:col>5</xdr:col>
      <xdr:colOff>887942</xdr:colOff>
      <xdr:row>22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r>
            <a:rPr lang="en-GB"/>
            <a:t>As</a:t>
          </a:r>
          <a:r>
            <a:rPr lang="en-GB" baseline="0"/>
            <a:t> expected for a basic English course, this class of largely western students and teachers did very well.</a:t>
          </a:r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EN101 Evening Class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9"/>
  <sheetViews>
    <sheetView tabSelected="1" topLeftCell="D1" zoomScale="110" zoomScaleNormal="110" workbookViewId="0">
      <pane xSplit="4" topLeftCell="H1" activePane="topRight" state="frozen"/>
      <selection activeCell="D43" sqref="D43"/>
      <selection pane="topRight" activeCell="R14" sqref="R14"/>
    </sheetView>
  </sheetViews>
  <sheetFormatPr defaultRowHeight="15"/>
  <cols>
    <col min="1" max="2" width="9.140625" style="1"/>
    <col min="3" max="3" width="8.140625" style="26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5.140625" style="1" bestFit="1" customWidth="1"/>
    <col min="8" max="8" width="3.85546875" style="1" customWidth="1"/>
    <col min="9" max="14" width="3.5703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15.42578125" customWidth="1"/>
    <col min="19" max="19" width="2" customWidth="1"/>
    <col min="20" max="20" width="6.7109375" bestFit="1" customWidth="1"/>
    <col min="21" max="21" width="3.5703125" style="1" customWidth="1"/>
    <col min="22" max="22" width="11.42578125" style="1" bestFit="1" customWidth="1"/>
    <col min="23" max="23" width="7" style="1" bestFit="1" customWidth="1"/>
    <col min="24" max="24" width="3.140625" style="1" customWidth="1"/>
    <col min="25" max="25" width="7.85546875" style="1" bestFit="1" customWidth="1"/>
    <col min="26" max="26" width="18.28515625" style="1" customWidth="1"/>
    <col min="27" max="27" width="34" style="1" customWidth="1"/>
    <col min="28" max="28" width="17.5703125" style="1" customWidth="1"/>
    <col min="29" max="35" width="9.140625" style="1"/>
    <col min="36" max="36" width="6.85546875" style="1" customWidth="1"/>
    <col min="37" max="16384" width="9.140625" style="1"/>
  </cols>
  <sheetData>
    <row r="2" spans="1:23" ht="18.75">
      <c r="A2" s="17" t="s">
        <v>0</v>
      </c>
      <c r="B2" s="17"/>
      <c r="C2" s="28" t="s">
        <v>1</v>
      </c>
      <c r="D2" s="18" t="s">
        <v>2</v>
      </c>
      <c r="E2" s="18" t="s">
        <v>3</v>
      </c>
      <c r="F2" s="18" t="s">
        <v>4</v>
      </c>
      <c r="G2" s="19" t="s">
        <v>5</v>
      </c>
      <c r="H2" s="37" t="s">
        <v>6</v>
      </c>
      <c r="I2" s="12"/>
      <c r="J2" s="12"/>
      <c r="K2" s="12"/>
      <c r="L2" s="12"/>
      <c r="M2" s="12"/>
      <c r="N2" s="12"/>
      <c r="O2" s="12"/>
      <c r="P2" s="13"/>
      <c r="R2" s="52" t="s">
        <v>63</v>
      </c>
      <c r="T2" s="36" t="s">
        <v>33</v>
      </c>
      <c r="U2" s="4"/>
      <c r="V2" s="56" t="s">
        <v>7</v>
      </c>
      <c r="W2" s="57"/>
    </row>
    <row r="3" spans="1:23" ht="23.25">
      <c r="A3" s="20"/>
      <c r="B3" s="20"/>
      <c r="C3" s="21"/>
      <c r="D3" s="21"/>
      <c r="E3" s="21"/>
      <c r="F3" s="22"/>
      <c r="G3" s="23"/>
      <c r="H3" s="16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26</v>
      </c>
      <c r="O3" s="49" t="s">
        <v>27</v>
      </c>
      <c r="P3" s="47" t="s">
        <v>28</v>
      </c>
      <c r="R3" s="48" t="s">
        <v>32</v>
      </c>
      <c r="T3" s="48">
        <v>1</v>
      </c>
      <c r="U3" s="6"/>
      <c r="V3" s="38" t="s">
        <v>7</v>
      </c>
      <c r="W3" s="38" t="s">
        <v>14</v>
      </c>
    </row>
    <row r="4" spans="1:23">
      <c r="C4" s="3"/>
      <c r="O4" s="3" t="s">
        <v>36</v>
      </c>
      <c r="P4" s="3" t="s">
        <v>15</v>
      </c>
      <c r="R4" s="15">
        <v>80</v>
      </c>
      <c r="T4" s="15">
        <v>10</v>
      </c>
      <c r="V4" s="3" t="s">
        <v>16</v>
      </c>
    </row>
    <row r="5" spans="1:23">
      <c r="A5" s="42"/>
      <c r="B5" s="42"/>
      <c r="C5" s="43"/>
      <c r="D5" s="39">
        <v>1</v>
      </c>
      <c r="E5" s="39" t="s">
        <v>35</v>
      </c>
      <c r="F5" s="40" t="s">
        <v>41</v>
      </c>
      <c r="G5" s="41" t="s">
        <v>42</v>
      </c>
      <c r="H5" s="2">
        <v>1</v>
      </c>
      <c r="I5" s="2">
        <v>1</v>
      </c>
      <c r="J5" s="2">
        <v>1</v>
      </c>
      <c r="K5" s="11">
        <v>1</v>
      </c>
      <c r="L5" s="11">
        <v>1</v>
      </c>
      <c r="M5" s="11">
        <v>1</v>
      </c>
      <c r="N5" s="11">
        <v>1</v>
      </c>
      <c r="O5" s="9">
        <f t="shared" ref="O5:O16" si="0">SUM(H5:N5)</f>
        <v>7</v>
      </c>
      <c r="P5" s="45">
        <f>O5/7*10</f>
        <v>10</v>
      </c>
      <c r="Q5" s="44"/>
      <c r="R5" s="46">
        <v>68</v>
      </c>
      <c r="T5" s="46">
        <v>5.5</v>
      </c>
      <c r="U5" s="10"/>
      <c r="V5" s="50">
        <f t="shared" ref="V5:V16" si="1">P5+R5+T5</f>
        <v>83.5</v>
      </c>
      <c r="W5" s="51" t="str">
        <f t="shared" ref="W5:W16" si="2">IF(V5&gt;=79.5,"A",IF(V5&gt;=74.5,"B+",IF(V5&gt;=69.5,"B",IF(V5&gt;=64.5,"C+",IF(V5&gt;=59.5,"C",IF(V5&gt;=54.5,"D+",IF(V5&gt;=44.5,"D",IF(V5&lt;44.5,"FAIL"))))))))</f>
        <v>A</v>
      </c>
    </row>
    <row r="6" spans="1:23">
      <c r="A6" s="42"/>
      <c r="B6" s="42"/>
      <c r="C6" s="43"/>
      <c r="D6" s="39">
        <v>1</v>
      </c>
      <c r="E6" s="39" t="s">
        <v>50</v>
      </c>
      <c r="F6" s="40" t="s">
        <v>45</v>
      </c>
      <c r="G6" s="41" t="s">
        <v>46</v>
      </c>
      <c r="H6" s="2">
        <v>0</v>
      </c>
      <c r="I6" s="2">
        <v>1</v>
      </c>
      <c r="J6" s="2">
        <v>1</v>
      </c>
      <c r="K6" s="11">
        <v>1</v>
      </c>
      <c r="L6" s="11">
        <v>0</v>
      </c>
      <c r="M6" s="11">
        <v>1</v>
      </c>
      <c r="N6" s="11">
        <v>1</v>
      </c>
      <c r="O6" s="9">
        <f t="shared" si="0"/>
        <v>5</v>
      </c>
      <c r="P6" s="45">
        <f>O6/8*10</f>
        <v>6.25</v>
      </c>
      <c r="Q6" s="44"/>
      <c r="R6" s="46">
        <v>68</v>
      </c>
      <c r="T6" s="46">
        <v>5.5</v>
      </c>
      <c r="U6" s="10"/>
      <c r="V6" s="50">
        <f t="shared" si="1"/>
        <v>79.75</v>
      </c>
      <c r="W6" s="51" t="str">
        <f t="shared" si="2"/>
        <v>A</v>
      </c>
    </row>
    <row r="7" spans="1:23">
      <c r="A7" s="42"/>
      <c r="B7" s="42"/>
      <c r="C7" s="43"/>
      <c r="D7" s="39">
        <v>1</v>
      </c>
      <c r="E7" s="39" t="s">
        <v>47</v>
      </c>
      <c r="F7" s="40" t="s">
        <v>48</v>
      </c>
      <c r="G7" s="41" t="s">
        <v>49</v>
      </c>
      <c r="H7" s="2">
        <v>0</v>
      </c>
      <c r="I7" s="2">
        <v>1</v>
      </c>
      <c r="J7" s="2">
        <v>1</v>
      </c>
      <c r="K7" s="11">
        <v>1</v>
      </c>
      <c r="L7" s="11">
        <v>1</v>
      </c>
      <c r="M7" s="11">
        <v>1</v>
      </c>
      <c r="N7" s="11">
        <v>1</v>
      </c>
      <c r="O7" s="9">
        <f t="shared" si="0"/>
        <v>6</v>
      </c>
      <c r="P7" s="45">
        <f>O7/8*10</f>
        <v>7.5</v>
      </c>
      <c r="Q7" s="44"/>
      <c r="R7" s="46">
        <v>68</v>
      </c>
      <c r="T7" s="46">
        <v>5.5</v>
      </c>
      <c r="U7" s="10"/>
      <c r="V7" s="50">
        <f t="shared" si="1"/>
        <v>81</v>
      </c>
      <c r="W7" s="51" t="str">
        <f t="shared" si="2"/>
        <v>A</v>
      </c>
    </row>
    <row r="8" spans="1:23">
      <c r="A8" s="42"/>
      <c r="B8" s="42"/>
      <c r="C8" s="43"/>
      <c r="D8" s="39">
        <v>1</v>
      </c>
      <c r="E8" s="39" t="s">
        <v>50</v>
      </c>
      <c r="F8" s="40" t="s">
        <v>59</v>
      </c>
      <c r="G8" s="41" t="s">
        <v>60</v>
      </c>
      <c r="H8" s="2">
        <v>0</v>
      </c>
      <c r="I8" s="2">
        <v>1</v>
      </c>
      <c r="J8" s="2">
        <v>1</v>
      </c>
      <c r="K8" s="11">
        <v>0</v>
      </c>
      <c r="L8" s="11">
        <v>1</v>
      </c>
      <c r="M8" s="11">
        <v>1</v>
      </c>
      <c r="N8" s="11">
        <v>1</v>
      </c>
      <c r="O8" s="9">
        <f t="shared" si="0"/>
        <v>5</v>
      </c>
      <c r="P8" s="45">
        <f>O8/8*10</f>
        <v>6.25</v>
      </c>
      <c r="Q8" s="44"/>
      <c r="R8" s="46">
        <v>68</v>
      </c>
      <c r="T8" s="46">
        <v>5.5</v>
      </c>
      <c r="U8" s="10"/>
      <c r="V8" s="50">
        <f t="shared" si="1"/>
        <v>79.75</v>
      </c>
      <c r="W8" s="51" t="str">
        <f t="shared" si="2"/>
        <v>A</v>
      </c>
    </row>
    <row r="9" spans="1:23">
      <c r="A9" s="42"/>
      <c r="B9" s="42"/>
      <c r="C9" s="43"/>
      <c r="D9" s="53">
        <v>2</v>
      </c>
      <c r="E9" s="53" t="s">
        <v>35</v>
      </c>
      <c r="F9" s="54" t="s">
        <v>61</v>
      </c>
      <c r="G9" s="55" t="s">
        <v>62</v>
      </c>
      <c r="H9" s="2">
        <v>1</v>
      </c>
      <c r="I9" s="2">
        <v>1</v>
      </c>
      <c r="J9" s="2">
        <v>1</v>
      </c>
      <c r="K9" s="11">
        <v>1</v>
      </c>
      <c r="L9" s="11">
        <v>1</v>
      </c>
      <c r="M9" s="11">
        <v>1</v>
      </c>
      <c r="N9" s="11">
        <v>1</v>
      </c>
      <c r="O9" s="9">
        <f t="shared" si="0"/>
        <v>7</v>
      </c>
      <c r="P9" s="45">
        <f>O9/7*10</f>
        <v>10</v>
      </c>
      <c r="Q9" s="44"/>
      <c r="R9" s="46">
        <v>72</v>
      </c>
      <c r="T9" s="46">
        <v>10</v>
      </c>
      <c r="U9" s="10"/>
      <c r="V9" s="50">
        <f t="shared" si="1"/>
        <v>92</v>
      </c>
      <c r="W9" s="51" t="str">
        <f t="shared" si="2"/>
        <v>A</v>
      </c>
    </row>
    <row r="10" spans="1:23">
      <c r="A10" s="7"/>
      <c r="B10" s="7"/>
      <c r="C10" s="27"/>
      <c r="D10" s="53">
        <v>2</v>
      </c>
      <c r="E10" s="53" t="s">
        <v>47</v>
      </c>
      <c r="F10" s="54" t="s">
        <v>51</v>
      </c>
      <c r="G10" s="55" t="s">
        <v>52</v>
      </c>
      <c r="H10" s="2">
        <v>0</v>
      </c>
      <c r="I10" s="2">
        <v>1</v>
      </c>
      <c r="J10" s="2">
        <v>0</v>
      </c>
      <c r="K10" s="11">
        <v>1</v>
      </c>
      <c r="L10" s="11">
        <v>1</v>
      </c>
      <c r="M10" s="11">
        <v>1</v>
      </c>
      <c r="N10" s="11">
        <v>1</v>
      </c>
      <c r="O10" s="9">
        <f t="shared" si="0"/>
        <v>5</v>
      </c>
      <c r="P10" s="45">
        <f>O10/8*10</f>
        <v>6.25</v>
      </c>
      <c r="Q10" s="44"/>
      <c r="R10" s="46">
        <v>72</v>
      </c>
      <c r="T10" s="46">
        <v>10</v>
      </c>
      <c r="U10" s="10"/>
      <c r="V10" s="50">
        <f t="shared" si="1"/>
        <v>88.25</v>
      </c>
      <c r="W10" s="51" t="str">
        <f t="shared" si="2"/>
        <v>A</v>
      </c>
    </row>
    <row r="11" spans="1:23">
      <c r="A11" s="42"/>
      <c r="B11" s="42"/>
      <c r="C11" s="43"/>
      <c r="D11" s="53">
        <v>2</v>
      </c>
      <c r="E11" s="53" t="s">
        <v>35</v>
      </c>
      <c r="F11" s="54" t="s">
        <v>57</v>
      </c>
      <c r="G11" s="55" t="s">
        <v>58</v>
      </c>
      <c r="H11" s="2">
        <v>0</v>
      </c>
      <c r="I11" s="2">
        <v>1</v>
      </c>
      <c r="J11" s="2">
        <v>1</v>
      </c>
      <c r="K11" s="11">
        <v>1</v>
      </c>
      <c r="L11" s="11">
        <v>0</v>
      </c>
      <c r="M11" s="11">
        <v>1</v>
      </c>
      <c r="N11" s="11">
        <v>1</v>
      </c>
      <c r="O11" s="9">
        <f t="shared" si="0"/>
        <v>5</v>
      </c>
      <c r="P11" s="45">
        <f>O11/8*10</f>
        <v>6.25</v>
      </c>
      <c r="Q11" s="44"/>
      <c r="R11" s="46">
        <v>72</v>
      </c>
      <c r="T11" s="46">
        <v>10</v>
      </c>
      <c r="U11" s="10"/>
      <c r="V11" s="50">
        <f t="shared" si="1"/>
        <v>88.25</v>
      </c>
      <c r="W11" s="51" t="str">
        <f t="shared" si="2"/>
        <v>A</v>
      </c>
    </row>
    <row r="12" spans="1:23">
      <c r="A12" s="42"/>
      <c r="B12" s="42"/>
      <c r="C12" s="43"/>
      <c r="D12" s="39">
        <v>3</v>
      </c>
      <c r="E12" s="39" t="s">
        <v>35</v>
      </c>
      <c r="F12" s="40" t="s">
        <v>37</v>
      </c>
      <c r="G12" s="41" t="s">
        <v>38</v>
      </c>
      <c r="H12" s="2">
        <v>1</v>
      </c>
      <c r="I12" s="2">
        <v>1</v>
      </c>
      <c r="J12" s="2">
        <v>1</v>
      </c>
      <c r="K12" s="11">
        <v>1</v>
      </c>
      <c r="L12" s="11">
        <v>0</v>
      </c>
      <c r="M12" s="11">
        <v>1</v>
      </c>
      <c r="N12" s="11">
        <v>1</v>
      </c>
      <c r="O12" s="9">
        <f t="shared" si="0"/>
        <v>6</v>
      </c>
      <c r="P12" s="45">
        <f>O12/7*10</f>
        <v>8.5714285714285712</v>
      </c>
      <c r="Q12" s="44"/>
      <c r="R12" s="46">
        <v>70</v>
      </c>
      <c r="T12" s="46">
        <v>7.5</v>
      </c>
      <c r="U12" s="10"/>
      <c r="V12" s="50">
        <f t="shared" si="1"/>
        <v>86.071428571428569</v>
      </c>
      <c r="W12" s="51" t="str">
        <f t="shared" si="2"/>
        <v>A</v>
      </c>
    </row>
    <row r="13" spans="1:23">
      <c r="A13" s="42"/>
      <c r="B13" s="42"/>
      <c r="C13" s="43"/>
      <c r="D13" s="39">
        <v>3</v>
      </c>
      <c r="E13" s="39" t="s">
        <v>35</v>
      </c>
      <c r="F13" s="40" t="s">
        <v>39</v>
      </c>
      <c r="G13" s="41" t="s">
        <v>40</v>
      </c>
      <c r="H13" s="2">
        <v>1</v>
      </c>
      <c r="I13" s="2">
        <v>1</v>
      </c>
      <c r="J13" s="2">
        <v>1</v>
      </c>
      <c r="K13" s="11">
        <v>0</v>
      </c>
      <c r="L13" s="11">
        <v>1</v>
      </c>
      <c r="M13" s="11">
        <v>1</v>
      </c>
      <c r="N13" s="11">
        <v>1</v>
      </c>
      <c r="O13" s="9">
        <f t="shared" si="0"/>
        <v>6</v>
      </c>
      <c r="P13" s="45">
        <f>O13/7*10</f>
        <v>8.5714285714285712</v>
      </c>
      <c r="Q13" s="44"/>
      <c r="R13" s="46">
        <v>70</v>
      </c>
      <c r="T13" s="46">
        <v>7.5</v>
      </c>
      <c r="U13" s="10"/>
      <c r="V13" s="50">
        <f t="shared" si="1"/>
        <v>86.071428571428569</v>
      </c>
      <c r="W13" s="51" t="str">
        <f t="shared" si="2"/>
        <v>A</v>
      </c>
    </row>
    <row r="14" spans="1:23">
      <c r="A14" s="8"/>
      <c r="B14" s="8"/>
      <c r="C14" s="27"/>
      <c r="D14" s="39">
        <v>3</v>
      </c>
      <c r="E14" s="39" t="s">
        <v>47</v>
      </c>
      <c r="F14" s="40" t="s">
        <v>53</v>
      </c>
      <c r="G14" s="41" t="s">
        <v>54</v>
      </c>
      <c r="H14" s="2">
        <v>0</v>
      </c>
      <c r="I14" s="2">
        <v>1</v>
      </c>
      <c r="J14" s="2">
        <v>1</v>
      </c>
      <c r="K14" s="11">
        <v>0</v>
      </c>
      <c r="L14" s="11">
        <v>1</v>
      </c>
      <c r="M14" s="11">
        <v>1</v>
      </c>
      <c r="N14" s="11">
        <v>1</v>
      </c>
      <c r="O14" s="9">
        <f t="shared" si="0"/>
        <v>5</v>
      </c>
      <c r="P14" s="45">
        <f>O14/8*10</f>
        <v>6.25</v>
      </c>
      <c r="Q14" s="44"/>
      <c r="R14" s="46">
        <v>70</v>
      </c>
      <c r="T14" s="46">
        <v>7.5</v>
      </c>
      <c r="U14" s="10"/>
      <c r="V14" s="50">
        <f t="shared" si="1"/>
        <v>83.75</v>
      </c>
      <c r="W14" s="51" t="str">
        <f t="shared" si="2"/>
        <v>A</v>
      </c>
    </row>
    <row r="15" spans="1:23">
      <c r="A15" s="42"/>
      <c r="B15" s="42"/>
      <c r="C15" s="43"/>
      <c r="D15" s="39">
        <v>3</v>
      </c>
      <c r="E15" s="39" t="s">
        <v>47</v>
      </c>
      <c r="F15" s="40" t="s">
        <v>55</v>
      </c>
      <c r="G15" s="41" t="s">
        <v>56</v>
      </c>
      <c r="H15" s="2">
        <v>0</v>
      </c>
      <c r="I15" s="2">
        <v>1</v>
      </c>
      <c r="J15" s="2">
        <v>1</v>
      </c>
      <c r="K15" s="11">
        <v>1</v>
      </c>
      <c r="L15" s="11">
        <v>0</v>
      </c>
      <c r="M15" s="11">
        <v>1</v>
      </c>
      <c r="N15" s="11">
        <v>1</v>
      </c>
      <c r="O15" s="9">
        <f t="shared" si="0"/>
        <v>5</v>
      </c>
      <c r="P15" s="45">
        <f>O15/8*10</f>
        <v>6.25</v>
      </c>
      <c r="Q15" s="44"/>
      <c r="R15" s="46">
        <v>70</v>
      </c>
      <c r="T15" s="46">
        <v>7.5</v>
      </c>
      <c r="U15" s="10"/>
      <c r="V15" s="50">
        <f t="shared" si="1"/>
        <v>83.75</v>
      </c>
      <c r="W15" s="51" t="str">
        <f t="shared" si="2"/>
        <v>A</v>
      </c>
    </row>
    <row r="16" spans="1:23">
      <c r="A16" s="42"/>
      <c r="B16" s="42"/>
      <c r="C16" s="43"/>
      <c r="D16" s="53">
        <v>4</v>
      </c>
      <c r="E16" s="53" t="s">
        <v>35</v>
      </c>
      <c r="F16" s="54" t="s">
        <v>43</v>
      </c>
      <c r="G16" s="55" t="s">
        <v>44</v>
      </c>
      <c r="H16" s="2">
        <v>1</v>
      </c>
      <c r="I16" s="2">
        <v>0</v>
      </c>
      <c r="J16" s="2">
        <v>1</v>
      </c>
      <c r="K16" s="11">
        <v>0</v>
      </c>
      <c r="L16" s="11">
        <v>0</v>
      </c>
      <c r="M16" s="11">
        <v>1</v>
      </c>
      <c r="N16" s="11">
        <v>1</v>
      </c>
      <c r="O16" s="9">
        <f t="shared" si="0"/>
        <v>4</v>
      </c>
      <c r="P16" s="45">
        <f>O16/7*10</f>
        <v>5.7142857142857135</v>
      </c>
      <c r="Q16" s="44"/>
      <c r="R16" s="46">
        <v>70</v>
      </c>
      <c r="T16" s="46">
        <v>10</v>
      </c>
      <c r="U16" s="10"/>
      <c r="V16" s="50">
        <f t="shared" si="1"/>
        <v>85.714285714285708</v>
      </c>
      <c r="W16" s="51" t="str">
        <f t="shared" si="2"/>
        <v>A</v>
      </c>
    </row>
    <row r="17" spans="1:23">
      <c r="A17" s="42"/>
      <c r="B17" s="42"/>
      <c r="C17" s="43"/>
      <c r="D17" s="39">
        <v>5</v>
      </c>
      <c r="E17" s="39" t="s">
        <v>47</v>
      </c>
      <c r="F17" s="40" t="s">
        <v>64</v>
      </c>
      <c r="G17" s="41" t="s">
        <v>65</v>
      </c>
      <c r="H17" s="11">
        <v>0</v>
      </c>
      <c r="I17" s="11">
        <v>0</v>
      </c>
      <c r="J17" s="11">
        <v>0</v>
      </c>
      <c r="K17" s="11">
        <v>0</v>
      </c>
      <c r="L17" s="11">
        <v>1</v>
      </c>
      <c r="M17" s="11">
        <v>1</v>
      </c>
      <c r="N17" s="11">
        <v>1</v>
      </c>
      <c r="O17" s="9">
        <f t="shared" ref="O17" si="3">SUM(H17:N17)</f>
        <v>3</v>
      </c>
      <c r="P17" s="45">
        <f t="shared" ref="P17" si="4">O17/8*10</f>
        <v>3.75</v>
      </c>
      <c r="Q17" s="44"/>
      <c r="R17" s="46">
        <v>47</v>
      </c>
      <c r="T17" s="46">
        <v>0</v>
      </c>
      <c r="U17" s="10"/>
      <c r="V17" s="50">
        <f t="shared" ref="V17" si="5">P17+R17+T17</f>
        <v>50.75</v>
      </c>
      <c r="W17" s="51" t="str">
        <f t="shared" ref="W17" si="6">IF(V17&gt;=79.5,"A",IF(V17&gt;=74.5,"B+",IF(V17&gt;=69.5,"B",IF(V17&gt;=64.5,"C+",IF(V17&gt;=59.5,"C",IF(V17&gt;=54.5,"D+",IF(V17&gt;=44.5,"D",IF(V17&lt;44.5,"FAIL"))))))))</f>
        <v>D</v>
      </c>
    </row>
    <row r="18" spans="1:23">
      <c r="F18" s="3"/>
      <c r="G18" s="3"/>
    </row>
    <row r="19" spans="1:23">
      <c r="D19" s="58" t="s">
        <v>30</v>
      </c>
      <c r="E19" s="59"/>
      <c r="F19" s="59"/>
      <c r="G19" s="59"/>
    </row>
  </sheetData>
  <sortState ref="A5:AN16">
    <sortCondition ref="D5:D16"/>
  </sortState>
  <mergeCells count="2">
    <mergeCell ref="V2:W2"/>
    <mergeCell ref="D19:G19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topLeftCell="B7" workbookViewId="0">
      <selection activeCell="O26" sqref="O26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60" t="s">
        <v>24</v>
      </c>
      <c r="O14" s="61"/>
    </row>
    <row r="15" spans="2:15">
      <c r="B15" s="1"/>
      <c r="C15" s="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30"/>
      <c r="O15" s="31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0" t="s">
        <v>23</v>
      </c>
      <c r="O16" s="31">
        <f>COUNTIF(Scores!W5:W17,"A")</f>
        <v>12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0" t="s">
        <v>22</v>
      </c>
      <c r="O17" s="31">
        <f>COUNTIF(Scores!W5:W17,"B+")</f>
        <v>0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0" t="s">
        <v>17</v>
      </c>
      <c r="O18" s="31">
        <f>COUNTIF(Scores!W5:W17,"B")</f>
        <v>0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0" t="s">
        <v>18</v>
      </c>
      <c r="O19" s="31">
        <f>COUNTIF(Scores!W5:W17,"C+")</f>
        <v>0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0" t="s">
        <v>19</v>
      </c>
      <c r="O20" s="31">
        <f>COUNTIF(Scores!W5:W17,"C")</f>
        <v>0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0" t="s">
        <v>20</v>
      </c>
      <c r="O21" s="31">
        <f>COUNTIF(Scores!W5:W17,"D+")</f>
        <v>0</v>
      </c>
    </row>
    <row r="22" spans="2:1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0" t="s">
        <v>21</v>
      </c>
      <c r="O22" s="31">
        <f>COUNTIF(Scores!W5:W17,"FAIL")</f>
        <v>0</v>
      </c>
    </row>
    <row r="23" spans="2:15" ht="15.75" thickBo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2" t="s">
        <v>25</v>
      </c>
      <c r="O23" s="33">
        <f>COUNTIF(Scores!W5:W17,"I")</f>
        <v>0</v>
      </c>
    </row>
    <row r="24" spans="2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63" t="s">
        <v>34</v>
      </c>
      <c r="C31" s="64"/>
      <c r="D31" s="65"/>
      <c r="E31" s="29" t="s">
        <v>66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62" t="s">
        <v>31</v>
      </c>
      <c r="C32" s="62"/>
      <c r="D32" s="62"/>
      <c r="E32" s="34">
        <f>AVERAGE(Scores!V5:V17)</f>
        <v>82.200549450549431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5" t="s">
        <v>29</v>
      </c>
      <c r="C33" s="35"/>
      <c r="D33" s="35"/>
      <c r="E33" s="35"/>
      <c r="F33" s="35"/>
      <c r="G33" s="35"/>
      <c r="H33" s="35"/>
      <c r="I33" s="1"/>
      <c r="J33" s="1"/>
      <c r="K33" s="1"/>
      <c r="L33" s="1"/>
      <c r="M33" s="1"/>
      <c r="N33" s="1"/>
      <c r="O33" s="1"/>
    </row>
    <row r="34" spans="2:15">
      <c r="B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- Ghost Windows -</cp:lastModifiedBy>
  <dcterms:created xsi:type="dcterms:W3CDTF">2009-12-15T00:51:19Z</dcterms:created>
  <dcterms:modified xsi:type="dcterms:W3CDTF">2013-12-21T01:02:27Z</dcterms:modified>
</cp:coreProperties>
</file>