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5" windowWidth="12120" windowHeight="9060"/>
  </bookViews>
  <sheets>
    <sheet name="Scores" sheetId="1" r:id="rId1"/>
    <sheet name="Results summary" sheetId="2" r:id="rId2"/>
  </sheets>
  <calcPr calcId="125725"/>
</workbook>
</file>

<file path=xl/calcChain.xml><?xml version="1.0" encoding="utf-8"?>
<calcChain xmlns="http://schemas.openxmlformats.org/spreadsheetml/2006/main">
  <c r="E32" i="2"/>
  <c r="E31"/>
  <c r="W101" i="1"/>
  <c r="Q107"/>
  <c r="R107" s="1"/>
  <c r="W107"/>
  <c r="Q108"/>
  <c r="R108" s="1"/>
  <c r="W108"/>
  <c r="Q30"/>
  <c r="R30" s="1"/>
  <c r="Q31"/>
  <c r="R31" s="1"/>
  <c r="Q32"/>
  <c r="R32" s="1"/>
  <c r="Q45"/>
  <c r="R45" s="1"/>
  <c r="Q46"/>
  <c r="R46" s="1"/>
  <c r="Q100"/>
  <c r="R100" s="1"/>
  <c r="Q101"/>
  <c r="R101" s="1"/>
  <c r="Y101" s="1"/>
  <c r="Q115"/>
  <c r="R115" s="1"/>
  <c r="Q102"/>
  <c r="R102" s="1"/>
  <c r="Q103"/>
  <c r="R103" s="1"/>
  <c r="Q5"/>
  <c r="R5" s="1"/>
  <c r="Q6"/>
  <c r="R6" s="1"/>
  <c r="Q7"/>
  <c r="R7" s="1"/>
  <c r="Q78"/>
  <c r="R78" s="1"/>
  <c r="Q8"/>
  <c r="R8" s="1"/>
  <c r="Q79"/>
  <c r="R79" s="1"/>
  <c r="Q80"/>
  <c r="R80" s="1"/>
  <c r="Q81"/>
  <c r="R81" s="1"/>
  <c r="Q82"/>
  <c r="R82" s="1"/>
  <c r="Q83"/>
  <c r="R83" s="1"/>
  <c r="Q60"/>
  <c r="R60" s="1"/>
  <c r="Q61"/>
  <c r="R61" s="1"/>
  <c r="Q62"/>
  <c r="R62" s="1"/>
  <c r="Q104"/>
  <c r="R104" s="1"/>
  <c r="Q9"/>
  <c r="R9" s="1"/>
  <c r="Q10"/>
  <c r="R10" s="1"/>
  <c r="Q11"/>
  <c r="R11" s="1"/>
  <c r="Q109"/>
  <c r="R109" s="1"/>
  <c r="Q63"/>
  <c r="R63" s="1"/>
  <c r="Q92"/>
  <c r="R92" s="1"/>
  <c r="Q12"/>
  <c r="R12" s="1"/>
  <c r="Q13"/>
  <c r="R13" s="1"/>
  <c r="Q37"/>
  <c r="R37" s="1"/>
  <c r="Q117"/>
  <c r="R117" s="1"/>
  <c r="Q118"/>
  <c r="R118" s="1"/>
  <c r="Q135"/>
  <c r="R135" s="1"/>
  <c r="Q77"/>
  <c r="R77" s="1"/>
  <c r="Q152"/>
  <c r="R152" s="1"/>
  <c r="Q110"/>
  <c r="R110" s="1"/>
  <c r="Q111"/>
  <c r="R111" s="1"/>
  <c r="Q105"/>
  <c r="R105" s="1"/>
  <c r="Q106"/>
  <c r="R106" s="1"/>
  <c r="Q136"/>
  <c r="R136" s="1"/>
  <c r="Q141"/>
  <c r="R141" s="1"/>
  <c r="Q142"/>
  <c r="R142" s="1"/>
  <c r="Q137"/>
  <c r="R137" s="1"/>
  <c r="Q138"/>
  <c r="R138" s="1"/>
  <c r="Q139"/>
  <c r="R139" s="1"/>
  <c r="Q140"/>
  <c r="R140" s="1"/>
  <c r="Q129"/>
  <c r="R129" s="1"/>
  <c r="Q130"/>
  <c r="R130" s="1"/>
  <c r="Q131"/>
  <c r="R131" s="1"/>
  <c r="Q43"/>
  <c r="R43" s="1"/>
  <c r="Q47"/>
  <c r="R47" s="1"/>
  <c r="Q119"/>
  <c r="R119" s="1"/>
  <c r="Q36"/>
  <c r="R36" s="1"/>
  <c r="Q38"/>
  <c r="R38" s="1"/>
  <c r="Q39"/>
  <c r="R39" s="1"/>
  <c r="Q40"/>
  <c r="R40" s="1"/>
  <c r="Q41"/>
  <c r="R41" s="1"/>
  <c r="Q120"/>
  <c r="R120" s="1"/>
  <c r="Q121"/>
  <c r="R121" s="1"/>
  <c r="Q122"/>
  <c r="R122" s="1"/>
  <c r="Q123"/>
  <c r="R123" s="1"/>
  <c r="Q68"/>
  <c r="R68" s="1"/>
  <c r="Q69"/>
  <c r="R69" s="1"/>
  <c r="Q53"/>
  <c r="R53" s="1"/>
  <c r="Q54"/>
  <c r="R54" s="1"/>
  <c r="Q55"/>
  <c r="R55" s="1"/>
  <c r="Q56"/>
  <c r="R56" s="1"/>
  <c r="Q57"/>
  <c r="R57" s="1"/>
  <c r="Q58"/>
  <c r="R58" s="1"/>
  <c r="Q59"/>
  <c r="R59" s="1"/>
  <c r="Q48"/>
  <c r="R48" s="1"/>
  <c r="Q70"/>
  <c r="R70" s="1"/>
  <c r="Q71"/>
  <c r="R71" s="1"/>
  <c r="Q72"/>
  <c r="R72" s="1"/>
  <c r="Q73"/>
  <c r="R73" s="1"/>
  <c r="Q84"/>
  <c r="R84" s="1"/>
  <c r="Q85"/>
  <c r="R85" s="1"/>
  <c r="Q86"/>
  <c r="R86" s="1"/>
  <c r="Q155"/>
  <c r="R155" s="1"/>
  <c r="Q87"/>
  <c r="R87" s="1"/>
  <c r="Q88"/>
  <c r="R88" s="1"/>
  <c r="Q89"/>
  <c r="R89" s="1"/>
  <c r="Q90"/>
  <c r="R90" s="1"/>
  <c r="Q74"/>
  <c r="R74" s="1"/>
  <c r="Q75"/>
  <c r="R75" s="1"/>
  <c r="Q76"/>
  <c r="R76" s="1"/>
  <c r="Q125"/>
  <c r="R125" s="1"/>
  <c r="Q126"/>
  <c r="R126" s="1"/>
  <c r="Q127"/>
  <c r="R127" s="1"/>
  <c r="Q42"/>
  <c r="R42" s="1"/>
  <c r="Q35"/>
  <c r="R35" s="1"/>
  <c r="Q112"/>
  <c r="R112" s="1"/>
  <c r="Q153"/>
  <c r="R153" s="1"/>
  <c r="Q27"/>
  <c r="R27" s="1"/>
  <c r="Q97"/>
  <c r="R97" s="1"/>
  <c r="Q21"/>
  <c r="R21" s="1"/>
  <c r="Q113"/>
  <c r="R113" s="1"/>
  <c r="Q114"/>
  <c r="R114" s="1"/>
  <c r="Q23"/>
  <c r="R23" s="1"/>
  <c r="Q49"/>
  <c r="R49" s="1"/>
  <c r="Q28"/>
  <c r="R28" s="1"/>
  <c r="Q16"/>
  <c r="R16" s="1"/>
  <c r="Q17"/>
  <c r="R17" s="1"/>
  <c r="Q24"/>
  <c r="R24" s="1"/>
  <c r="Q98"/>
  <c r="R98" s="1"/>
  <c r="Q99"/>
  <c r="R99" s="1"/>
  <c r="Q91"/>
  <c r="R91" s="1"/>
  <c r="Q25"/>
  <c r="R25" s="1"/>
  <c r="Q29"/>
  <c r="R29" s="1"/>
  <c r="Q18"/>
  <c r="R18" s="1"/>
  <c r="Q19"/>
  <c r="R19" s="1"/>
  <c r="Q20"/>
  <c r="R20" s="1"/>
  <c r="Q93"/>
  <c r="R93" s="1"/>
  <c r="Q94"/>
  <c r="R94" s="1"/>
  <c r="Q95"/>
  <c r="R95" s="1"/>
  <c r="Q50"/>
  <c r="R50" s="1"/>
  <c r="Q51"/>
  <c r="R51" s="1"/>
  <c r="Q132"/>
  <c r="R132" s="1"/>
  <c r="Q143"/>
  <c r="R143" s="1"/>
  <c r="Q96"/>
  <c r="R96" s="1"/>
  <c r="Q64"/>
  <c r="R64" s="1"/>
  <c r="Q26"/>
  <c r="R26" s="1"/>
  <c r="Q22"/>
  <c r="R22" s="1"/>
  <c r="Q128"/>
  <c r="R128" s="1"/>
  <c r="Q124"/>
  <c r="R124" s="1"/>
  <c r="Q148"/>
  <c r="R148" s="1"/>
  <c r="Q133"/>
  <c r="R133" s="1"/>
  <c r="Q150"/>
  <c r="R150" s="1"/>
  <c r="Q151"/>
  <c r="R151" s="1"/>
  <c r="Q65"/>
  <c r="R65" s="1"/>
  <c r="Q134"/>
  <c r="R134" s="1"/>
  <c r="Q66"/>
  <c r="R66" s="1"/>
  <c r="Q145"/>
  <c r="R145" s="1"/>
  <c r="Q44"/>
  <c r="R44" s="1"/>
  <c r="Q33"/>
  <c r="R33" s="1"/>
  <c r="Q146"/>
  <c r="R146" s="1"/>
  <c r="Q144"/>
  <c r="R144" s="1"/>
  <c r="Q34"/>
  <c r="R34" s="1"/>
  <c r="Q154"/>
  <c r="R154" s="1"/>
  <c r="Q116"/>
  <c r="R116" s="1"/>
  <c r="Q147"/>
  <c r="R147" s="1"/>
  <c r="Q67"/>
  <c r="R67" s="1"/>
  <c r="Q149"/>
  <c r="R149" s="1"/>
  <c r="Q14"/>
  <c r="R14" s="1"/>
  <c r="Q15"/>
  <c r="R15" s="1"/>
  <c r="Q52"/>
  <c r="R52" s="1"/>
  <c r="W30"/>
  <c r="W31"/>
  <c r="W32"/>
  <c r="W45"/>
  <c r="W46"/>
  <c r="W100"/>
  <c r="W115"/>
  <c r="W102"/>
  <c r="W103"/>
  <c r="W5"/>
  <c r="W6"/>
  <c r="W7"/>
  <c r="W78"/>
  <c r="W8"/>
  <c r="W79"/>
  <c r="W80"/>
  <c r="W81"/>
  <c r="W82"/>
  <c r="W83"/>
  <c r="W60"/>
  <c r="W61"/>
  <c r="W62"/>
  <c r="W104"/>
  <c r="W9"/>
  <c r="W10"/>
  <c r="W11"/>
  <c r="W109"/>
  <c r="W63"/>
  <c r="W92"/>
  <c r="W12"/>
  <c r="W13"/>
  <c r="W37"/>
  <c r="W117"/>
  <c r="W118"/>
  <c r="W135"/>
  <c r="W77"/>
  <c r="W152"/>
  <c r="W110"/>
  <c r="W111"/>
  <c r="W105"/>
  <c r="W106"/>
  <c r="W136"/>
  <c r="W141"/>
  <c r="W142"/>
  <c r="W137"/>
  <c r="W138"/>
  <c r="W139"/>
  <c r="W140"/>
  <c r="W129"/>
  <c r="W130"/>
  <c r="W131"/>
  <c r="W43"/>
  <c r="W47"/>
  <c r="W119"/>
  <c r="W36"/>
  <c r="W38"/>
  <c r="W39"/>
  <c r="W40"/>
  <c r="W41"/>
  <c r="W120"/>
  <c r="W121"/>
  <c r="W122"/>
  <c r="W123"/>
  <c r="W68"/>
  <c r="W69"/>
  <c r="W53"/>
  <c r="W54"/>
  <c r="W55"/>
  <c r="W56"/>
  <c r="W57"/>
  <c r="W58"/>
  <c r="W59"/>
  <c r="W48"/>
  <c r="W70"/>
  <c r="W71"/>
  <c r="W72"/>
  <c r="W73"/>
  <c r="W84"/>
  <c r="W85"/>
  <c r="W86"/>
  <c r="W155"/>
  <c r="W87"/>
  <c r="W88"/>
  <c r="W89"/>
  <c r="W90"/>
  <c r="W74"/>
  <c r="W75"/>
  <c r="W76"/>
  <c r="W125"/>
  <c r="W126"/>
  <c r="W127"/>
  <c r="W42"/>
  <c r="W35"/>
  <c r="W112"/>
  <c r="W153"/>
  <c r="W27"/>
  <c r="W97"/>
  <c r="W21"/>
  <c r="W113"/>
  <c r="W114"/>
  <c r="W23"/>
  <c r="W49"/>
  <c r="W28"/>
  <c r="W16"/>
  <c r="W17"/>
  <c r="W24"/>
  <c r="W98"/>
  <c r="W99"/>
  <c r="W91"/>
  <c r="W25"/>
  <c r="W29"/>
  <c r="W18"/>
  <c r="W19"/>
  <c r="W20"/>
  <c r="W93"/>
  <c r="W94"/>
  <c r="W95"/>
  <c r="W50"/>
  <c r="W51"/>
  <c r="W132"/>
  <c r="W143"/>
  <c r="W96"/>
  <c r="W64"/>
  <c r="W26"/>
  <c r="W22"/>
  <c r="W128"/>
  <c r="W124"/>
  <c r="W148"/>
  <c r="W133"/>
  <c r="W150"/>
  <c r="W151"/>
  <c r="W65"/>
  <c r="W134"/>
  <c r="W66"/>
  <c r="W145"/>
  <c r="W44"/>
  <c r="W33"/>
  <c r="W146"/>
  <c r="W144"/>
  <c r="W34"/>
  <c r="W154"/>
  <c r="W116"/>
  <c r="W147"/>
  <c r="W67"/>
  <c r="W149"/>
  <c r="W14"/>
  <c r="W15"/>
  <c r="W52"/>
  <c r="Y108" l="1"/>
  <c r="Z108" s="1"/>
  <c r="Y107"/>
  <c r="Z107" s="1"/>
  <c r="Y15"/>
  <c r="Z15" s="1"/>
  <c r="Y52"/>
  <c r="Z52" s="1"/>
  <c r="Y14"/>
  <c r="Z14" s="1"/>
  <c r="Y149"/>
  <c r="Y67"/>
  <c r="Z67" s="1"/>
  <c r="Y116"/>
  <c r="Z116" s="1"/>
  <c r="Y34"/>
  <c r="Z34" s="1"/>
  <c r="Y146"/>
  <c r="Z146" s="1"/>
  <c r="Y44"/>
  <c r="Z44" s="1"/>
  <c r="Y66"/>
  <c r="Z66" s="1"/>
  <c r="Y65"/>
  <c r="Z65" s="1"/>
  <c r="Y147"/>
  <c r="Z147" s="1"/>
  <c r="Y154"/>
  <c r="Z154" s="1"/>
  <c r="Y144"/>
  <c r="Z144" s="1"/>
  <c r="Y33"/>
  <c r="Z33" s="1"/>
  <c r="Y145"/>
  <c r="Z145" s="1"/>
  <c r="Y134"/>
  <c r="Z134" s="1"/>
  <c r="Y151"/>
  <c r="Z151" s="1"/>
  <c r="Y133"/>
  <c r="Z133" s="1"/>
  <c r="Y150"/>
  <c r="Z150" s="1"/>
  <c r="Y148"/>
  <c r="Z148" s="1"/>
  <c r="Y128"/>
  <c r="Y124"/>
  <c r="Z124" s="1"/>
  <c r="Y22"/>
  <c r="Z22" s="1"/>
  <c r="Y94"/>
  <c r="Z94" s="1"/>
  <c r="Y20"/>
  <c r="Z20" s="1"/>
  <c r="Y18"/>
  <c r="Z18" s="1"/>
  <c r="Y25"/>
  <c r="Z25" s="1"/>
  <c r="Y99"/>
  <c r="Z99" s="1"/>
  <c r="Y24"/>
  <c r="Z24" s="1"/>
  <c r="Y16"/>
  <c r="Z16" s="1"/>
  <c r="Y49"/>
  <c r="Z49" s="1"/>
  <c r="Y114"/>
  <c r="Z114" s="1"/>
  <c r="Y21"/>
  <c r="Z21" s="1"/>
  <c r="Y27"/>
  <c r="Z27" s="1"/>
  <c r="Y112"/>
  <c r="Z112" s="1"/>
  <c r="Y42"/>
  <c r="Z42" s="1"/>
  <c r="Y126"/>
  <c r="Z126" s="1"/>
  <c r="Y76"/>
  <c r="Z76" s="1"/>
  <c r="Y74"/>
  <c r="Z74" s="1"/>
  <c r="Y89"/>
  <c r="Z89" s="1"/>
  <c r="Y87"/>
  <c r="Z87" s="1"/>
  <c r="Y86"/>
  <c r="Z86" s="1"/>
  <c r="Y84"/>
  <c r="Z84" s="1"/>
  <c r="Y152"/>
  <c r="Y135"/>
  <c r="Z135" s="1"/>
  <c r="Y117"/>
  <c r="Z117" s="1"/>
  <c r="Y13"/>
  <c r="Z13" s="1"/>
  <c r="Y92"/>
  <c r="Z92" s="1"/>
  <c r="Y109"/>
  <c r="Z109" s="1"/>
  <c r="Y9"/>
  <c r="Z9" s="1"/>
  <c r="Y62"/>
  <c r="Z62" s="1"/>
  <c r="Y60"/>
  <c r="Z60" s="1"/>
  <c r="Y82"/>
  <c r="Z82" s="1"/>
  <c r="Y102"/>
  <c r="Z102" s="1"/>
  <c r="Z101"/>
  <c r="Y46"/>
  <c r="Z46" s="1"/>
  <c r="Y32"/>
  <c r="Z32" s="1"/>
  <c r="Y30"/>
  <c r="Y93"/>
  <c r="Z93" s="1"/>
  <c r="Y19"/>
  <c r="Z19" s="1"/>
  <c r="Y29"/>
  <c r="Z29" s="1"/>
  <c r="Y91"/>
  <c r="Z91" s="1"/>
  <c r="Y98"/>
  <c r="Z98" s="1"/>
  <c r="Y17"/>
  <c r="Z17" s="1"/>
  <c r="Y28"/>
  <c r="Z28" s="1"/>
  <c r="Y23"/>
  <c r="Z23" s="1"/>
  <c r="Y113"/>
  <c r="Z113" s="1"/>
  <c r="Y97"/>
  <c r="Z97" s="1"/>
  <c r="Y153"/>
  <c r="Z153" s="1"/>
  <c r="Y35"/>
  <c r="Z35" s="1"/>
  <c r="Y127"/>
  <c r="Z127" s="1"/>
  <c r="Y125"/>
  <c r="Z125" s="1"/>
  <c r="Y75"/>
  <c r="Z75" s="1"/>
  <c r="Y90"/>
  <c r="Z90" s="1"/>
  <c r="Y88"/>
  <c r="Z88" s="1"/>
  <c r="Y155"/>
  <c r="Z155" s="1"/>
  <c r="Y85"/>
  <c r="Z85" s="1"/>
  <c r="Y110"/>
  <c r="Z110" s="1"/>
  <c r="Y77"/>
  <c r="Z77" s="1"/>
  <c r="Y26"/>
  <c r="Z26" s="1"/>
  <c r="Y37"/>
  <c r="Z37" s="1"/>
  <c r="Y12"/>
  <c r="Z12" s="1"/>
  <c r="Y63"/>
  <c r="Z63" s="1"/>
  <c r="Y11"/>
  <c r="Z11" s="1"/>
  <c r="Y10"/>
  <c r="Z10" s="1"/>
  <c r="Y104"/>
  <c r="Z104" s="1"/>
  <c r="Y61"/>
  <c r="Z61" s="1"/>
  <c r="Y83"/>
  <c r="Z83" s="1"/>
  <c r="Y81"/>
  <c r="Z81" s="1"/>
  <c r="Y103"/>
  <c r="Z103" s="1"/>
  <c r="Y115"/>
  <c r="Z115" s="1"/>
  <c r="Y100"/>
  <c r="Z100" s="1"/>
  <c r="Y45"/>
  <c r="Z45" s="1"/>
  <c r="Y31"/>
  <c r="Z31" s="1"/>
  <c r="Y64"/>
  <c r="Z64" s="1"/>
  <c r="Y143"/>
  <c r="Z143" s="1"/>
  <c r="Y51"/>
  <c r="Z51" s="1"/>
  <c r="Y95"/>
  <c r="Z95" s="1"/>
  <c r="Y72"/>
  <c r="Z72" s="1"/>
  <c r="Y70"/>
  <c r="Z70" s="1"/>
  <c r="Y59"/>
  <c r="Z59" s="1"/>
  <c r="Y57"/>
  <c r="Z57" s="1"/>
  <c r="Y55"/>
  <c r="Z55" s="1"/>
  <c r="Y53"/>
  <c r="Z53" s="1"/>
  <c r="Y68"/>
  <c r="Z68" s="1"/>
  <c r="Y122"/>
  <c r="Z122" s="1"/>
  <c r="Y120"/>
  <c r="Z120" s="1"/>
  <c r="Y40"/>
  <c r="Z40" s="1"/>
  <c r="Y38"/>
  <c r="Z38" s="1"/>
  <c r="Y80"/>
  <c r="Z80" s="1"/>
  <c r="Y8"/>
  <c r="Z8" s="1"/>
  <c r="Y7"/>
  <c r="Z7" s="1"/>
  <c r="Y5"/>
  <c r="Z5" s="1"/>
  <c r="Y96"/>
  <c r="Z96" s="1"/>
  <c r="Y132"/>
  <c r="Z132" s="1"/>
  <c r="Y50"/>
  <c r="Z50" s="1"/>
  <c r="Y73"/>
  <c r="Z73" s="1"/>
  <c r="Y71"/>
  <c r="Z71" s="1"/>
  <c r="Y48"/>
  <c r="Z48" s="1"/>
  <c r="Y58"/>
  <c r="Z58" s="1"/>
  <c r="Y56"/>
  <c r="Z56" s="1"/>
  <c r="Y54"/>
  <c r="Z54" s="1"/>
  <c r="Y69"/>
  <c r="Z69" s="1"/>
  <c r="Y123"/>
  <c r="Z123" s="1"/>
  <c r="Y121"/>
  <c r="Z121" s="1"/>
  <c r="Y41"/>
  <c r="Z41" s="1"/>
  <c r="Y39"/>
  <c r="Z39" s="1"/>
  <c r="Y36"/>
  <c r="Z36" s="1"/>
  <c r="Y118"/>
  <c r="Z118" s="1"/>
  <c r="Y79"/>
  <c r="Z79" s="1"/>
  <c r="Y78"/>
  <c r="Z78" s="1"/>
  <c r="Y6"/>
  <c r="Z6" s="1"/>
  <c r="Y47"/>
  <c r="Z47" s="1"/>
  <c r="Y131"/>
  <c r="Z131" s="1"/>
  <c r="Y129"/>
  <c r="Z129" s="1"/>
  <c r="Y139"/>
  <c r="Z139" s="1"/>
  <c r="Y137"/>
  <c r="Z137" s="1"/>
  <c r="Y141"/>
  <c r="Z141" s="1"/>
  <c r="Y106"/>
  <c r="Z106" s="1"/>
  <c r="Y119"/>
  <c r="Z119" s="1"/>
  <c r="Y43"/>
  <c r="Z43" s="1"/>
  <c r="Y130"/>
  <c r="Z130" s="1"/>
  <c r="Y140"/>
  <c r="Z140" s="1"/>
  <c r="Y138"/>
  <c r="Z138" s="1"/>
  <c r="Y142"/>
  <c r="Z142" s="1"/>
  <c r="Y136"/>
  <c r="Z136" s="1"/>
  <c r="Y105"/>
  <c r="Z105" s="1"/>
  <c r="Y111"/>
  <c r="Z111" s="1"/>
  <c r="Z30"/>
  <c r="O22" i="2" l="1"/>
  <c r="O20"/>
  <c r="O18"/>
  <c r="O16"/>
  <c r="O23"/>
  <c r="O21"/>
  <c r="O19"/>
  <c r="O17"/>
</calcChain>
</file>

<file path=xl/sharedStrings.xml><?xml version="1.0" encoding="utf-8"?>
<sst xmlns="http://schemas.openxmlformats.org/spreadsheetml/2006/main" count="508" uniqueCount="350">
  <si>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</si>
  <si>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</si>
  <si>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</si>
  <si>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</si>
  <si>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</si>
  <si>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</si>
  <si>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</si>
  <si>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</si>
  <si>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</si>
  <si>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</si>
  <si>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</si>
  <si>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</si>
  <si>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</si>
  <si>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</si>
  <si>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</si>
  <si>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</si>
  <si>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</si>
  <si>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</si>
  <si>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</si>
  <si>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</si>
  <si>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</si>
  <si>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</si>
  <si>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</si>
  <si>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</si>
  <si>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</si>
  <si>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</si>
  <si>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</si>
  <si>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</si>
  <si>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L8</t>
  </si>
  <si>
    <t>Total</t>
  </si>
  <si>
    <t xml:space="preserve"> %</t>
  </si>
  <si>
    <t>Score of 0.5 or above will be rounded up to the next score if it results in a higher grade</t>
  </si>
  <si>
    <t>Average score on the exam (mean)   (out of 50)</t>
  </si>
  <si>
    <t>/25</t>
  </si>
  <si>
    <t>Presentation</t>
  </si>
  <si>
    <t>/20</t>
  </si>
  <si>
    <t>Score</t>
  </si>
  <si>
    <t>/50</t>
  </si>
  <si>
    <t>Average course score overall              (out of 100)</t>
  </si>
  <si>
    <t xml:space="preserve">  %</t>
  </si>
  <si>
    <t>MR</t>
  </si>
  <si>
    <t>MS</t>
  </si>
  <si>
    <t>ZIYING</t>
  </si>
  <si>
    <t>ZHAO</t>
  </si>
  <si>
    <t>MONSICHA</t>
  </si>
  <si>
    <t>RAKSAPHOL</t>
  </si>
  <si>
    <t>HUABIAO</t>
  </si>
  <si>
    <t>YU</t>
  </si>
  <si>
    <t>XIAOPENG</t>
  </si>
  <si>
    <t>CHEN</t>
  </si>
  <si>
    <t>LI</t>
  </si>
  <si>
    <t>SARITA</t>
  </si>
  <si>
    <t>/8</t>
  </si>
  <si>
    <t>MYAT NOE</t>
  </si>
  <si>
    <t>WAI</t>
  </si>
  <si>
    <t>METAWEE</t>
  </si>
  <si>
    <t>WEERADETKUL</t>
  </si>
  <si>
    <t>NITHINUN</t>
  </si>
  <si>
    <t>WACHAKORN</t>
  </si>
  <si>
    <t>CANDINA KARMA</t>
  </si>
  <si>
    <t>GURUNG</t>
  </si>
  <si>
    <t>JIARANAI</t>
  </si>
  <si>
    <t>JIRAPONGTANAPORN</t>
  </si>
  <si>
    <t>DECHOPHON</t>
  </si>
  <si>
    <t>THANYAJAROEN</t>
  </si>
  <si>
    <t>JULIAN</t>
  </si>
  <si>
    <t>BAURIN</t>
  </si>
  <si>
    <t>DEREK GOZIE</t>
  </si>
  <si>
    <t>ANOZIE</t>
  </si>
  <si>
    <t>SUDIP</t>
  </si>
  <si>
    <t>MALAKAR</t>
  </si>
  <si>
    <t>WAHEED</t>
  </si>
  <si>
    <t>AHMAD CHOWDHURY</t>
  </si>
  <si>
    <t>TEMMA</t>
  </si>
  <si>
    <t>MUTA</t>
  </si>
  <si>
    <t>VORRAPHAT</t>
  </si>
  <si>
    <t>BOONSITANON</t>
  </si>
  <si>
    <t>YOSAPAT</t>
  </si>
  <si>
    <t>JANTAWAN</t>
  </si>
  <si>
    <t>MADUEKE</t>
  </si>
  <si>
    <t>LUCKY CHUKWUDI</t>
  </si>
  <si>
    <t>PHATARACHAI</t>
  </si>
  <si>
    <t>POONSIRI</t>
  </si>
  <si>
    <t>ADEWALE</t>
  </si>
  <si>
    <t>NANTAPAT</t>
  </si>
  <si>
    <t>ROSSUTHUM</t>
  </si>
  <si>
    <t>YANISA</t>
  </si>
  <si>
    <t>NOIMEE</t>
  </si>
  <si>
    <t>PORNPIMON</t>
  </si>
  <si>
    <t>CHAIPRAKARN</t>
  </si>
  <si>
    <t>MANEE</t>
  </si>
  <si>
    <t>PASPOOREE</t>
  </si>
  <si>
    <t>PAPADCHAYA</t>
  </si>
  <si>
    <t>JANHOM</t>
  </si>
  <si>
    <t>SASITHORN</t>
  </si>
  <si>
    <t>SAWANGKHAM</t>
  </si>
  <si>
    <t>ZAW WIN TUN</t>
  </si>
  <si>
    <t>PLOYPAILIN</t>
  </si>
  <si>
    <t>NIEMCHAONA</t>
  </si>
  <si>
    <t>TANANYA</t>
  </si>
  <si>
    <t>RUKOON</t>
  </si>
  <si>
    <t>CHRISTIAN</t>
  </si>
  <si>
    <t>TODTE</t>
  </si>
  <si>
    <t>CHUTIMA</t>
  </si>
  <si>
    <t>PHOOSUDSUNG</t>
  </si>
  <si>
    <t>PATCHARINE</t>
  </si>
  <si>
    <t>CHAISOMBAT</t>
  </si>
  <si>
    <t>NARINTRA</t>
  </si>
  <si>
    <t>RUENCHIT</t>
  </si>
  <si>
    <t>RUSAMEE</t>
  </si>
  <si>
    <t>KUABKUM</t>
  </si>
  <si>
    <t>SUNISSA</t>
  </si>
  <si>
    <t>GUMPANPHECT</t>
  </si>
  <si>
    <t>PRIYANUT</t>
  </si>
  <si>
    <t>SINGLOR</t>
  </si>
  <si>
    <t>SUDTIDA</t>
  </si>
  <si>
    <t>LIMPAPAS</t>
  </si>
  <si>
    <t>THITAPORN</t>
  </si>
  <si>
    <t>PUENGPIBUL</t>
  </si>
  <si>
    <t>KATNAPA</t>
  </si>
  <si>
    <t>LIMSUKCHOK</t>
  </si>
  <si>
    <t>MEENA</t>
  </si>
  <si>
    <t>MAHOVAHI</t>
  </si>
  <si>
    <t>ANUSI</t>
  </si>
  <si>
    <t>CHUKWUMA</t>
  </si>
  <si>
    <t>PATCHAREEPORN</t>
  </si>
  <si>
    <t>PUEKPAKA</t>
  </si>
  <si>
    <t>NING</t>
  </si>
  <si>
    <t>AREEYA</t>
  </si>
  <si>
    <t>BENJAKANJANAKUL</t>
  </si>
  <si>
    <t>NAPITCHA</t>
  </si>
  <si>
    <t>RUANGNAPAPORN</t>
  </si>
  <si>
    <t>JARUWAN</t>
  </si>
  <si>
    <t>BOONYARITDAYCHOCHAI</t>
  </si>
  <si>
    <t>WIJITTRA</t>
  </si>
  <si>
    <t>TANGKITIMASAK</t>
  </si>
  <si>
    <t>PAKARANG</t>
  </si>
  <si>
    <t>BUACHAROEN</t>
  </si>
  <si>
    <t>PATTAMAPORN</t>
  </si>
  <si>
    <t>SIBPLANG</t>
  </si>
  <si>
    <t>PARACHAYA</t>
  </si>
  <si>
    <t>BOONTHONG</t>
  </si>
  <si>
    <t>PANCHAPRON</t>
  </si>
  <si>
    <t>JIRAWATTANANON</t>
  </si>
  <si>
    <t>NATTHIDA</t>
  </si>
  <si>
    <t>NGAMKHUM</t>
  </si>
  <si>
    <t>KITTITHACH</t>
  </si>
  <si>
    <t>KEMAWICHANURAT</t>
  </si>
  <si>
    <t>PONGSAKORN</t>
  </si>
  <si>
    <t>SIRIWATYOTHIN</t>
  </si>
  <si>
    <t>POLLACHET</t>
  </si>
  <si>
    <t>THEPKEAW</t>
  </si>
  <si>
    <t>SASIWIMON</t>
  </si>
  <si>
    <t>BOOMYAEM</t>
  </si>
  <si>
    <t>ALI</t>
  </si>
  <si>
    <t>FOROUZANDEH</t>
  </si>
  <si>
    <t>NAPAT</t>
  </si>
  <si>
    <t>PONNGAM</t>
  </si>
  <si>
    <t>LAPASSARIN</t>
  </si>
  <si>
    <t>SAENGTHONG</t>
  </si>
  <si>
    <t>MUANDAO</t>
  </si>
  <si>
    <t>AIEMPHONG</t>
  </si>
  <si>
    <t>AUSANA</t>
  </si>
  <si>
    <t>MUDTOSON</t>
  </si>
  <si>
    <t>ZARZAR</t>
  </si>
  <si>
    <t>SEINTSOE</t>
  </si>
  <si>
    <t>SIWAPORN</t>
  </si>
  <si>
    <t>MANEECHOTE</t>
  </si>
  <si>
    <t>PINKLAO</t>
  </si>
  <si>
    <t>SOOKJAM</t>
  </si>
  <si>
    <t xml:space="preserve">SIRIWAT </t>
  </si>
  <si>
    <t>THANASOOTIWATTHANA</t>
  </si>
  <si>
    <t>WASILP</t>
  </si>
  <si>
    <t>RERNGKATKAN</t>
  </si>
  <si>
    <t>POTCHANEE</t>
  </si>
  <si>
    <t>SUDYEN</t>
  </si>
  <si>
    <t>NUTCHAYA</t>
  </si>
  <si>
    <t>KUMPHAI</t>
  </si>
  <si>
    <t>TRIN</t>
  </si>
  <si>
    <t>SENAJAN</t>
  </si>
  <si>
    <t>SIGGI-ALEXEY</t>
  </si>
  <si>
    <t>AICHER</t>
  </si>
  <si>
    <t>CHORPHAKA</t>
  </si>
  <si>
    <t>PHIKUNKHAW</t>
  </si>
  <si>
    <t>VEERAPAT</t>
  </si>
  <si>
    <t>RODPETCH</t>
  </si>
  <si>
    <t>SORAWIT</t>
  </si>
  <si>
    <t>NINLA-OR</t>
  </si>
  <si>
    <t>CHIRAPORN</t>
  </si>
  <si>
    <t>SRITUPTHAI</t>
  </si>
  <si>
    <t>CHARTHIS</t>
  </si>
  <si>
    <t>SANWIRIYA</t>
  </si>
  <si>
    <t>PIMPILAI</t>
  </si>
  <si>
    <t>CHUCHERD</t>
  </si>
  <si>
    <t>TOM</t>
  </si>
  <si>
    <t>PRICE</t>
  </si>
  <si>
    <t>ANURACK</t>
  </si>
  <si>
    <t>CHUN</t>
  </si>
  <si>
    <t>ANUCHIT</t>
  </si>
  <si>
    <t>MASUNEE</t>
  </si>
  <si>
    <t xml:space="preserve">NINA </t>
  </si>
  <si>
    <t>HOSODA</t>
  </si>
  <si>
    <t>RUJIKARN</t>
  </si>
  <si>
    <t>RATAPISANPONG</t>
  </si>
  <si>
    <t>GON</t>
  </si>
  <si>
    <t>KIM</t>
  </si>
  <si>
    <t>SANGHOON</t>
  </si>
  <si>
    <t>JEONG</t>
  </si>
  <si>
    <t xml:space="preserve">KASEM </t>
  </si>
  <si>
    <t>NILSAWAT</t>
  </si>
  <si>
    <t>SONA</t>
  </si>
  <si>
    <t>ESEME</t>
  </si>
  <si>
    <t>KULLACHART</t>
  </si>
  <si>
    <t>LALITPHONG</t>
  </si>
  <si>
    <t>SUVICHANUN</t>
  </si>
  <si>
    <t>MANEESATIT</t>
  </si>
  <si>
    <t>AUEKARN</t>
  </si>
  <si>
    <t>SUNUNSANGTHONG</t>
  </si>
  <si>
    <t>NATNICHA</t>
  </si>
  <si>
    <t>CHUMPHUN</t>
  </si>
  <si>
    <t>ZIRAN</t>
  </si>
  <si>
    <t>MA</t>
  </si>
  <si>
    <t>RONGRONG</t>
  </si>
  <si>
    <t>DONG</t>
  </si>
  <si>
    <t>GERSHOM</t>
  </si>
  <si>
    <t>SINKAMBA</t>
  </si>
  <si>
    <t>ABUAH</t>
  </si>
  <si>
    <t>AVIS NNABUIFE</t>
  </si>
  <si>
    <t>BENYAPA</t>
  </si>
  <si>
    <t>KITTIKONGNOPAKORN</t>
  </si>
  <si>
    <t>JONATHAN</t>
  </si>
  <si>
    <t>ONG</t>
  </si>
  <si>
    <t>THERESA</t>
  </si>
  <si>
    <t>WUERZ</t>
  </si>
  <si>
    <t>NIRAJAN</t>
  </si>
  <si>
    <t>BHATTARAI</t>
  </si>
  <si>
    <t>NATSINEE</t>
  </si>
  <si>
    <t>PHATTARAKAJORNPONG</t>
  </si>
  <si>
    <t>SIRIPONG</t>
  </si>
  <si>
    <t>SEEBUALERT</t>
  </si>
  <si>
    <t>ANH TU</t>
  </si>
  <si>
    <t>HUYNH</t>
  </si>
  <si>
    <t>ATITHEP</t>
  </si>
  <si>
    <t>ITTIVIKUL</t>
  </si>
  <si>
    <t>PACHARAPORN</t>
  </si>
  <si>
    <t>WONGSAROT</t>
  </si>
  <si>
    <t>PANPORN</t>
  </si>
  <si>
    <t>TRITHUM</t>
  </si>
  <si>
    <t>OLGA</t>
  </si>
  <si>
    <t>MATCKEVICH</t>
  </si>
  <si>
    <t>ARTITAYA</t>
  </si>
  <si>
    <t>PANTULENG</t>
  </si>
  <si>
    <t>POOWANART</t>
  </si>
  <si>
    <t>PRASERTPUKDEEKUL</t>
  </si>
  <si>
    <t>NUALTHONG</t>
  </si>
  <si>
    <t xml:space="preserve"> MS </t>
  </si>
  <si>
    <t>NATCHAYANON</t>
  </si>
  <si>
    <t>PRASERTNOO</t>
  </si>
  <si>
    <t>CHANTHARHAT</t>
  </si>
  <si>
    <t>WONGPANICHTANAT</t>
  </si>
  <si>
    <t>POONYASIRITH</t>
  </si>
  <si>
    <t>BOONCHANIT</t>
  </si>
  <si>
    <t>RUANMOON</t>
  </si>
  <si>
    <t>WORAPHON</t>
  </si>
  <si>
    <t>THIMTHONG</t>
  </si>
  <si>
    <t>SARIDA</t>
  </si>
  <si>
    <t>RACHATAWATTANA</t>
  </si>
  <si>
    <t>PANLERT</t>
  </si>
  <si>
    <t>CHAMPAKHOM</t>
  </si>
  <si>
    <t>TANAPON</t>
  </si>
  <si>
    <t>ARDAROONWONG</t>
  </si>
  <si>
    <t>AKESINGHA</t>
  </si>
  <si>
    <t>PATTHUM</t>
  </si>
  <si>
    <t>SRIPRAPA</t>
  </si>
  <si>
    <t>BOONPOK</t>
  </si>
  <si>
    <t>RUNGVIT</t>
  </si>
  <si>
    <t>TUITEMWONG</t>
  </si>
  <si>
    <t>JASON</t>
  </si>
  <si>
    <t>TELLIER</t>
  </si>
  <si>
    <t>MUSA</t>
  </si>
  <si>
    <t>YAKOBU</t>
  </si>
  <si>
    <t>TRAKULPOL</t>
  </si>
  <si>
    <t>LAUHACHANATRAKULPOL</t>
  </si>
  <si>
    <t>EZEOKOBE</t>
  </si>
  <si>
    <t>DAMIAN OGOCHUKWU</t>
  </si>
  <si>
    <t>MEHRAN</t>
  </si>
  <si>
    <t>FEREIDOUNI</t>
  </si>
  <si>
    <t>ID</t>
  </si>
  <si>
    <t>/30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</si>
  <si>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</si>
  <si>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 xml:space="preserve">CHUKWU EMMANUEL </t>
  </si>
  <si>
    <t>ELECHI</t>
  </si>
  <si>
    <t>JOHNSON</t>
  </si>
  <si>
    <t>OKECHUKWU</t>
  </si>
  <si>
    <t>WANIDA</t>
  </si>
  <si>
    <t>DECHAMETARKUL</t>
  </si>
  <si>
    <t>BIPLOV</t>
  </si>
  <si>
    <t>MAN SINGH</t>
  </si>
  <si>
    <t>YUSUF</t>
  </si>
  <si>
    <t>RASHEED</t>
  </si>
  <si>
    <t>HANMIN</t>
  </si>
  <si>
    <t>CHOI</t>
  </si>
  <si>
    <t>WICHAPART</t>
  </si>
  <si>
    <t>CHAIDAECHO</t>
  </si>
  <si>
    <t xml:space="preserve"> </t>
  </si>
  <si>
    <t>OSUAGWU VITUS</t>
  </si>
  <si>
    <t>CHIBUEZE</t>
  </si>
  <si>
    <t>SASARAT</t>
  </si>
  <si>
    <t>THAMNIYAI</t>
  </si>
  <si>
    <t>KRIPAMAI</t>
  </si>
  <si>
    <t>PICHARNCHITRA</t>
  </si>
  <si>
    <t>EFE</t>
  </si>
  <si>
    <t>ONOMAKE</t>
  </si>
  <si>
    <t>DOVLETMYRAT</t>
  </si>
  <si>
    <t>KERIMOV</t>
  </si>
  <si>
    <t>ARIA</t>
  </si>
  <si>
    <t>FATOUREHCHI</t>
  </si>
  <si>
    <t>SANNI TOHEEB</t>
  </si>
  <si>
    <t>OMOLADE</t>
  </si>
  <si>
    <t>NIPUN</t>
  </si>
  <si>
    <t>CHUACHANG</t>
  </si>
  <si>
    <t>AMORNRAT</t>
  </si>
  <si>
    <t>SANPINIT</t>
  </si>
  <si>
    <t>PEMEEKA</t>
  </si>
  <si>
    <t>PROMINKAEW</t>
  </si>
  <si>
    <t>JONAS</t>
  </si>
  <si>
    <t>KUNZE</t>
  </si>
  <si>
    <t>ANDREA</t>
  </si>
  <si>
    <t>GUADAGNINI</t>
  </si>
  <si>
    <t>ROBINSON</t>
  </si>
  <si>
    <t>FRU AGBOR</t>
  </si>
  <si>
    <t>RIC MALKIEL</t>
  </si>
  <si>
    <t>CANULLAS</t>
  </si>
  <si>
    <t>MEESAWAT</t>
  </si>
  <si>
    <t>RATPHA-ORN</t>
  </si>
  <si>
    <t>IRIN</t>
  </si>
  <si>
    <t>AMPAICHUEN</t>
  </si>
  <si>
    <t>WANG</t>
  </si>
  <si>
    <t>SUSATA</t>
  </si>
  <si>
    <t>SONGSUWAN</t>
  </si>
  <si>
    <t>KITTIYAR</t>
  </si>
  <si>
    <t>CHANTHIMAR</t>
  </si>
  <si>
    <t>SIYING</t>
  </si>
  <si>
    <t xml:space="preserve">YING </t>
  </si>
  <si>
    <t>UTOOMPORN</t>
  </si>
  <si>
    <t>KANTASORN</t>
  </si>
  <si>
    <t>own</t>
  </si>
  <si>
    <t>No presentation. Extra 30% on exam</t>
  </si>
  <si>
    <t>DROPPED?</t>
  </si>
  <si>
    <t>Cheating in final exam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</si>
</sst>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80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wrapText="1"/>
    </xf>
    <xf numFmtId="0" fontId="11" fillId="5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3" fillId="10" borderId="2" xfId="0" applyNumberFormat="1" applyFont="1" applyFill="1" applyBorder="1" applyAlignment="1" applyProtection="1">
      <alignment horizontal="center" wrapText="1"/>
    </xf>
    <xf numFmtId="187" fontId="3" fillId="11" borderId="2" xfId="0" applyNumberFormat="1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87" fontId="4" fillId="14" borderId="2" xfId="0" applyNumberFormat="1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0" fontId="7" fillId="6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" fillId="2" borderId="2" xfId="1" applyBorder="1" applyAlignment="1" applyProtection="1">
      <alignment horizontal="center"/>
    </xf>
    <xf numFmtId="0" fontId="8" fillId="0" borderId="6" xfId="0" applyFont="1" applyBorder="1" applyAlignment="1" applyProtection="1"/>
    <xf numFmtId="0" fontId="8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/>
    <xf numFmtId="0" fontId="8" fillId="0" borderId="6" xfId="0" applyFont="1" applyFill="1" applyBorder="1" applyAlignment="1" applyProtection="1">
      <alignment horizontal="left"/>
    </xf>
    <xf numFmtId="16" fontId="9" fillId="3" borderId="5" xfId="0" applyNumberFormat="1" applyFont="1" applyFill="1" applyBorder="1" applyAlignment="1" applyProtection="1">
      <alignment wrapText="1"/>
    </xf>
    <xf numFmtId="16" fontId="9" fillId="3" borderId="2" xfId="0" applyNumberFormat="1" applyFont="1" applyFill="1" applyBorder="1" applyAlignment="1" applyProtection="1">
      <alignment wrapText="1"/>
    </xf>
    <xf numFmtId="16" fontId="16" fillId="12" borderId="2" xfId="0" applyNumberFormat="1" applyFont="1" applyFill="1" applyBorder="1" applyAlignment="1" applyProtection="1">
      <alignment horizontal="center" wrapText="1"/>
    </xf>
    <xf numFmtId="14" fontId="9" fillId="11" borderId="2" xfId="0" applyNumberFormat="1" applyFont="1" applyFill="1" applyBorder="1" applyAlignment="1" applyProtection="1">
      <alignment horizontal="center" wrapText="1"/>
    </xf>
    <xf numFmtId="0" fontId="3" fillId="5" borderId="3" xfId="0" applyNumberFormat="1" applyFont="1" applyFill="1" applyBorder="1" applyAlignment="1" applyProtection="1">
      <alignment horizontal="center" wrapText="1"/>
    </xf>
    <xf numFmtId="0" fontId="12" fillId="11" borderId="2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horizontal="center"/>
    </xf>
    <xf numFmtId="0" fontId="1" fillId="13" borderId="2" xfId="0" applyFont="1" applyFill="1" applyBorder="1" applyProtection="1"/>
    <xf numFmtId="0" fontId="1" fillId="13" borderId="2" xfId="0" applyFont="1" applyFill="1" applyBorder="1" applyAlignment="1" applyProtection="1">
      <alignment horizontal="left"/>
    </xf>
    <xf numFmtId="0" fontId="4" fillId="14" borderId="2" xfId="0" applyFont="1" applyFill="1" applyBorder="1" applyAlignment="1" applyProtection="1">
      <alignment horizontal="center"/>
    </xf>
    <xf numFmtId="0" fontId="0" fillId="0" borderId="2" xfId="0" applyBorder="1" applyProtection="1"/>
    <xf numFmtId="0" fontId="13" fillId="5" borderId="2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9" fontId="0" fillId="0" borderId="0" xfId="0" applyNumberFormat="1" applyProtection="1"/>
    <xf numFmtId="0" fontId="1" fillId="15" borderId="2" xfId="0" applyFont="1" applyFill="1" applyBorder="1" applyAlignment="1" applyProtection="1">
      <alignment horizontal="center"/>
    </xf>
    <xf numFmtId="0" fontId="1" fillId="15" borderId="2" xfId="0" applyFont="1" applyFill="1" applyBorder="1" applyProtection="1"/>
    <xf numFmtId="0" fontId="1" fillId="15" borderId="2" xfId="0" applyFont="1" applyFill="1" applyBorder="1" applyAlignment="1" applyProtection="1">
      <alignment horizontal="left"/>
    </xf>
    <xf numFmtId="0" fontId="13" fillId="5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0" fillId="0" borderId="0" xfId="0" applyBorder="1" applyProtection="1"/>
    <xf numFmtId="0" fontId="13" fillId="5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3" fillId="16" borderId="2" xfId="0" applyFont="1" applyFill="1" applyBorder="1" applyAlignment="1" applyProtection="1">
      <alignment horizontal="center" wrapText="1"/>
    </xf>
    <xf numFmtId="0" fontId="13" fillId="17" borderId="2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9" borderId="2" xfId="0" applyFont="1" applyFill="1" applyBorder="1" applyAlignment="1" applyProtection="1"/>
    <xf numFmtId="0" fontId="0" fillId="0" borderId="2" xfId="0" applyBorder="1" applyProtection="1"/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964754405699294E-3"/>
                  <c:y val="-5.15518451759786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3.4887067687968125E-3"/>
                  <c:y val="2.286057616291944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3.5809095291660336E-3"/>
                  <c:y val="2.977427821522360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1960817650830088E-2"/>
                  <c:y val="-4.696694903658370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3721933543732138E-3"/>
                  <c:y val="-1.3012650669851104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9834913492956659E-2"/>
                  <c:y val="-4.3888309142080126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62</c:v>
                </c:pt>
                <c:pt idx="1">
                  <c:v>16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033" l="0.70000000000000062" r="0.70000000000000062" t="0.75000000000001033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157</xdr:row>
      <xdr:rowOff>95250</xdr:rowOff>
    </xdr:from>
    <xdr:to>
      <xdr:col>5</xdr:col>
      <xdr:colOff>887942</xdr:colOff>
      <xdr:row>160</xdr:row>
      <xdr:rowOff>180975</xdr:rowOff>
    </xdr:to>
    <xdr:cxnSp macro="">
      <xdr:nvCxnSpPr>
        <xdr:cNvPr id="2" name="Straight Arrow Connector 1"/>
        <xdr:cNvCxnSpPr/>
      </xdr:nvCxnSpPr>
      <xdr:spPr>
        <a:xfrm>
          <a:off x="3650192" y="862965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r>
            <a:rPr lang="en-GB"/>
            <a:t>For</a:t>
          </a:r>
          <a:r>
            <a:rPr lang="en-GB" baseline="0"/>
            <a:t> a first year course, the students did very well. </a:t>
          </a:r>
        </a:p>
        <a:p>
          <a:endParaRPr lang="en-GB" baseline="0"/>
        </a:p>
        <a:p>
          <a:r>
            <a:rPr lang="en-GB" baseline="0"/>
            <a:t>Presentations were of a very high standard. Almost all of the students presented without reading and barely referred to notes when speaking. The exam scores were good too.</a:t>
          </a:r>
        </a:p>
        <a:p>
          <a:endParaRPr lang="en-GB" baseline="0"/>
        </a:p>
        <a:p>
          <a:r>
            <a:rPr lang="en-GB" baseline="0"/>
            <a:t>Students should learn to observe the rules at all times, especially during the final exam as a few students were talking when specifically requested not to. Other professors might not be so lenient.</a:t>
          </a:r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EN101 BBA(2013)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1"/>
  <sheetViews>
    <sheetView tabSelected="1" topLeftCell="D140" zoomScale="115" zoomScaleNormal="115" workbookViewId="0">
      <pane xSplit="5" topLeftCell="U1" activePane="topRight" state="frozen"/>
      <selection activeCell="D43" sqref="D43"/>
      <selection pane="topRight" activeCell="Z147" sqref="Z147"/>
    </sheetView>
  </sheetViews>
  <sheetFormatPr defaultRowHeight="15"/>
  <cols>
    <col min="1" max="2" width="9.140625" style="4"/>
    <col min="3" max="3" width="8.140625" style="56" bestFit="1" customWidth="1"/>
    <col min="4" max="4" width="9.5703125" style="42" bestFit="1" customWidth="1"/>
    <col min="5" max="5" width="11.85546875" style="42" bestFit="1" customWidth="1"/>
    <col min="6" max="6" width="5.42578125" style="42" bestFit="1" customWidth="1"/>
    <col min="7" max="7" width="21.140625" style="4" bestFit="1" customWidth="1"/>
    <col min="8" max="8" width="24.7109375" style="4" bestFit="1" customWidth="1"/>
    <col min="9" max="14" width="3.5703125" style="4" customWidth="1"/>
    <col min="15" max="16" width="3.140625" style="4" bestFit="1" customWidth="1"/>
    <col min="17" max="17" width="6" style="4" bestFit="1" customWidth="1"/>
    <col min="18" max="18" width="4.5703125" style="4" bestFit="1" customWidth="1"/>
    <col min="19" max="19" width="2" style="4" customWidth="1"/>
    <col min="20" max="20" width="16" style="4" bestFit="1" customWidth="1"/>
    <col min="21" max="21" width="1.7109375" style="4" customWidth="1"/>
    <col min="22" max="22" width="6.42578125" style="4" bestFit="1" customWidth="1"/>
    <col min="23" max="23" width="7.85546875" style="4" bestFit="1" customWidth="1"/>
    <col min="24" max="24" width="3.5703125" style="59" customWidth="1"/>
    <col min="25" max="25" width="11.5703125" style="4" bestFit="1" customWidth="1"/>
    <col min="26" max="26" width="11.28515625" style="4" bestFit="1" customWidth="1"/>
    <col min="27" max="27" width="3.140625" style="4" customWidth="1"/>
    <col min="28" max="28" width="7.85546875" style="4" bestFit="1" customWidth="1"/>
    <col min="29" max="29" width="18.28515625" style="4" customWidth="1"/>
    <col min="30" max="30" width="34" style="4" customWidth="1"/>
    <col min="31" max="31" width="17.5703125" style="4" customWidth="1"/>
    <col min="32" max="38" width="9.140625" style="4"/>
    <col min="39" max="39" width="6.85546875" style="4" customWidth="1"/>
    <col min="40" max="16384" width="9.140625" style="4"/>
  </cols>
  <sheetData>
    <row r="2" spans="1:27" ht="18.75">
      <c r="A2" s="21" t="s">
        <v>0</v>
      </c>
      <c r="B2" s="21"/>
      <c r="C2" s="22" t="s">
        <v>1</v>
      </c>
      <c r="D2" s="23" t="s">
        <v>2</v>
      </c>
      <c r="E2" s="23" t="s">
        <v>287</v>
      </c>
      <c r="F2" s="23" t="s">
        <v>3</v>
      </c>
      <c r="G2" s="23" t="s">
        <v>4</v>
      </c>
      <c r="H2" s="24" t="s">
        <v>5</v>
      </c>
      <c r="I2" s="25" t="s">
        <v>6</v>
      </c>
      <c r="J2" s="26"/>
      <c r="K2" s="26"/>
      <c r="L2" s="26"/>
      <c r="M2" s="26"/>
      <c r="N2" s="26"/>
      <c r="O2" s="26"/>
      <c r="P2" s="26"/>
      <c r="Q2" s="26"/>
      <c r="R2" s="27"/>
      <c r="T2" s="28" t="s">
        <v>34</v>
      </c>
      <c r="V2" s="75" t="s">
        <v>7</v>
      </c>
      <c r="W2" s="76"/>
      <c r="X2" s="72"/>
      <c r="Y2" s="78" t="s">
        <v>8</v>
      </c>
      <c r="Z2" s="79"/>
    </row>
    <row r="3" spans="1:27" ht="23.25">
      <c r="A3" s="29"/>
      <c r="B3" s="29"/>
      <c r="C3" s="30"/>
      <c r="D3" s="30"/>
      <c r="E3" s="30"/>
      <c r="F3" s="30"/>
      <c r="G3" s="31"/>
      <c r="H3" s="32"/>
      <c r="I3" s="33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34" t="s">
        <v>14</v>
      </c>
      <c r="O3" s="34" t="s">
        <v>27</v>
      </c>
      <c r="P3" s="34" t="s">
        <v>28</v>
      </c>
      <c r="Q3" s="35" t="s">
        <v>29</v>
      </c>
      <c r="R3" s="36" t="s">
        <v>30</v>
      </c>
      <c r="S3" s="37"/>
      <c r="T3" s="38" t="s">
        <v>39</v>
      </c>
      <c r="V3" s="39" t="s">
        <v>36</v>
      </c>
      <c r="W3" s="40" t="s">
        <v>15</v>
      </c>
      <c r="X3" s="73"/>
      <c r="Y3" s="41" t="s">
        <v>8</v>
      </c>
      <c r="Z3" s="41" t="s">
        <v>16</v>
      </c>
    </row>
    <row r="4" spans="1:27">
      <c r="C4" s="42"/>
      <c r="Q4" s="42" t="s">
        <v>52</v>
      </c>
      <c r="R4" s="42" t="s">
        <v>35</v>
      </c>
      <c r="T4" s="42" t="s">
        <v>288</v>
      </c>
      <c r="V4" s="77" t="s">
        <v>33</v>
      </c>
      <c r="W4" s="77" t="s">
        <v>37</v>
      </c>
      <c r="Y4" s="77" t="s">
        <v>17</v>
      </c>
      <c r="Z4" s="49"/>
    </row>
    <row r="5" spans="1:27" ht="14.25" customHeight="1">
      <c r="A5" s="43"/>
      <c r="B5" s="43"/>
      <c r="C5" s="44"/>
      <c r="D5" s="45">
        <v>1</v>
      </c>
      <c r="E5" s="45">
        <v>5653000298</v>
      </c>
      <c r="F5" s="45" t="s">
        <v>40</v>
      </c>
      <c r="G5" s="46" t="s">
        <v>73</v>
      </c>
      <c r="H5" s="47" t="s">
        <v>74</v>
      </c>
      <c r="I5" s="2">
        <v>1</v>
      </c>
      <c r="J5" s="2">
        <v>1</v>
      </c>
      <c r="K5" s="2">
        <v>1</v>
      </c>
      <c r="L5" s="6">
        <v>1</v>
      </c>
      <c r="M5" s="6">
        <v>1</v>
      </c>
      <c r="N5" s="6">
        <v>1</v>
      </c>
      <c r="O5" s="2">
        <v>1</v>
      </c>
      <c r="P5" s="6">
        <v>1</v>
      </c>
      <c r="Q5" s="3">
        <f t="shared" ref="Q5:Q36" si="0">SUM(I5:P5)</f>
        <v>8</v>
      </c>
      <c r="R5" s="18">
        <f t="shared" ref="R5:R36" si="1">Q5/8*20</f>
        <v>20</v>
      </c>
      <c r="S5" s="17"/>
      <c r="T5" s="19">
        <v>25</v>
      </c>
      <c r="V5" s="5">
        <v>18</v>
      </c>
      <c r="W5" s="18">
        <f t="shared" ref="W5:W36" si="2">V5*2</f>
        <v>36</v>
      </c>
      <c r="X5" s="74"/>
      <c r="Y5" s="20">
        <f t="shared" ref="Y5:Y36" si="3">R5+T5+W5</f>
        <v>81</v>
      </c>
      <c r="Z5" s="48" t="str">
        <f t="shared" ref="Z5:Z36" si="4">IF(Y5&gt;=79.5,"A",IF(Y5&gt;=74.5,"B+",IF(Y5&gt;=69.5,"B",IF(Y5&gt;=64.5,"C+",IF(Y5&gt;=59.5,"C",IF(Y5&gt;=54.5,"D+",IF(Y5&gt;=44.5,"D",IF(Y5&lt;44.5,"FAIL"))))))))</f>
        <v>A</v>
      </c>
    </row>
    <row r="6" spans="1:27" ht="14.25" customHeight="1">
      <c r="A6" s="49"/>
      <c r="B6" s="49"/>
      <c r="C6" s="50"/>
      <c r="D6" s="45">
        <v>1</v>
      </c>
      <c r="E6" s="45">
        <v>5653000132</v>
      </c>
      <c r="F6" s="45" t="s">
        <v>40</v>
      </c>
      <c r="G6" s="46" t="s">
        <v>75</v>
      </c>
      <c r="H6" s="47" t="s">
        <v>76</v>
      </c>
      <c r="I6" s="2">
        <v>1</v>
      </c>
      <c r="J6" s="2">
        <v>1</v>
      </c>
      <c r="K6" s="2">
        <v>1</v>
      </c>
      <c r="L6" s="6">
        <v>1</v>
      </c>
      <c r="M6" s="6">
        <v>1</v>
      </c>
      <c r="N6" s="6">
        <v>1</v>
      </c>
      <c r="O6" s="2">
        <v>1</v>
      </c>
      <c r="P6" s="6">
        <v>1</v>
      </c>
      <c r="Q6" s="3">
        <f t="shared" si="0"/>
        <v>8</v>
      </c>
      <c r="R6" s="18">
        <f t="shared" si="1"/>
        <v>20</v>
      </c>
      <c r="S6" s="17"/>
      <c r="T6" s="19">
        <v>25</v>
      </c>
      <c r="V6" s="5">
        <v>14</v>
      </c>
      <c r="W6" s="18">
        <f t="shared" si="2"/>
        <v>28</v>
      </c>
      <c r="X6" s="74"/>
      <c r="Y6" s="20">
        <f t="shared" si="3"/>
        <v>73</v>
      </c>
      <c r="Z6" s="48" t="str">
        <f t="shared" si="4"/>
        <v>B</v>
      </c>
    </row>
    <row r="7" spans="1:27" ht="14.25" customHeight="1">
      <c r="A7" s="51"/>
      <c r="B7" s="51"/>
      <c r="C7" s="44"/>
      <c r="D7" s="45">
        <v>1</v>
      </c>
      <c r="E7" s="45">
        <v>5653000256</v>
      </c>
      <c r="F7" s="45" t="s">
        <v>40</v>
      </c>
      <c r="G7" s="46" t="s">
        <v>77</v>
      </c>
      <c r="H7" s="47" t="s">
        <v>78</v>
      </c>
      <c r="I7" s="2">
        <v>1</v>
      </c>
      <c r="J7" s="2">
        <v>1</v>
      </c>
      <c r="K7" s="2">
        <v>1</v>
      </c>
      <c r="L7" s="6">
        <v>1</v>
      </c>
      <c r="M7" s="6">
        <v>1</v>
      </c>
      <c r="N7" s="6">
        <v>1</v>
      </c>
      <c r="O7" s="2">
        <v>1</v>
      </c>
      <c r="P7" s="6">
        <v>1</v>
      </c>
      <c r="Q7" s="3">
        <f t="shared" si="0"/>
        <v>8</v>
      </c>
      <c r="R7" s="18">
        <f t="shared" si="1"/>
        <v>20</v>
      </c>
      <c r="S7" s="17"/>
      <c r="T7" s="19">
        <v>25</v>
      </c>
      <c r="V7" s="5">
        <v>18</v>
      </c>
      <c r="W7" s="18">
        <f t="shared" si="2"/>
        <v>36</v>
      </c>
      <c r="X7" s="74"/>
      <c r="Y7" s="20">
        <f t="shared" si="3"/>
        <v>81</v>
      </c>
      <c r="Z7" s="48" t="str">
        <f t="shared" si="4"/>
        <v>A</v>
      </c>
      <c r="AA7" s="52"/>
    </row>
    <row r="8" spans="1:27" ht="14.25" customHeight="1">
      <c r="A8" s="49"/>
      <c r="B8" s="49"/>
      <c r="C8" s="50"/>
      <c r="D8" s="45">
        <v>1</v>
      </c>
      <c r="E8" s="45">
        <v>5353500175</v>
      </c>
      <c r="F8" s="45" t="s">
        <v>40</v>
      </c>
      <c r="G8" s="46" t="s">
        <v>81</v>
      </c>
      <c r="H8" s="47" t="s">
        <v>82</v>
      </c>
      <c r="I8" s="2">
        <v>1</v>
      </c>
      <c r="J8" s="2">
        <v>1</v>
      </c>
      <c r="K8" s="2">
        <v>1</v>
      </c>
      <c r="L8" s="6">
        <v>1</v>
      </c>
      <c r="M8" s="6">
        <v>1</v>
      </c>
      <c r="N8" s="6">
        <v>1</v>
      </c>
      <c r="O8" s="2">
        <v>1</v>
      </c>
      <c r="P8" s="6">
        <v>1</v>
      </c>
      <c r="Q8" s="3">
        <f t="shared" si="0"/>
        <v>8</v>
      </c>
      <c r="R8" s="18">
        <f t="shared" si="1"/>
        <v>20</v>
      </c>
      <c r="S8" s="17"/>
      <c r="T8" s="19">
        <v>25</v>
      </c>
      <c r="V8" s="5">
        <v>20</v>
      </c>
      <c r="W8" s="18">
        <f t="shared" si="2"/>
        <v>40</v>
      </c>
      <c r="X8" s="74"/>
      <c r="Y8" s="20">
        <f t="shared" si="3"/>
        <v>85</v>
      </c>
      <c r="Z8" s="48" t="str">
        <f t="shared" si="4"/>
        <v>A</v>
      </c>
    </row>
    <row r="9" spans="1:27" ht="14.25" customHeight="1">
      <c r="A9" s="51"/>
      <c r="B9" s="51"/>
      <c r="C9" s="44"/>
      <c r="D9" s="45">
        <v>1</v>
      </c>
      <c r="E9" s="45">
        <v>5653000389</v>
      </c>
      <c r="F9" s="45" t="s">
        <v>41</v>
      </c>
      <c r="G9" s="46" t="s">
        <v>99</v>
      </c>
      <c r="H9" s="47" t="s">
        <v>100</v>
      </c>
      <c r="I9" s="2">
        <v>1</v>
      </c>
      <c r="J9" s="2">
        <v>1</v>
      </c>
      <c r="K9" s="2">
        <v>1</v>
      </c>
      <c r="L9" s="6">
        <v>1</v>
      </c>
      <c r="M9" s="6">
        <v>1</v>
      </c>
      <c r="N9" s="6">
        <v>1</v>
      </c>
      <c r="O9" s="2">
        <v>1</v>
      </c>
      <c r="P9" s="6">
        <v>1</v>
      </c>
      <c r="Q9" s="3">
        <f t="shared" si="0"/>
        <v>8</v>
      </c>
      <c r="R9" s="18">
        <f t="shared" si="1"/>
        <v>20</v>
      </c>
      <c r="S9" s="17"/>
      <c r="T9" s="19">
        <v>25</v>
      </c>
      <c r="V9" s="5">
        <v>22</v>
      </c>
      <c r="W9" s="18">
        <f t="shared" si="2"/>
        <v>44</v>
      </c>
      <c r="X9" s="74"/>
      <c r="Y9" s="20">
        <f t="shared" si="3"/>
        <v>89</v>
      </c>
      <c r="Z9" s="48" t="str">
        <f t="shared" si="4"/>
        <v>A</v>
      </c>
    </row>
    <row r="10" spans="1:27" ht="14.25" customHeight="1">
      <c r="A10" s="51"/>
      <c r="B10" s="51"/>
      <c r="C10" s="44"/>
      <c r="D10" s="45">
        <v>1</v>
      </c>
      <c r="E10" s="45">
        <v>5653000363</v>
      </c>
      <c r="F10" s="45" t="s">
        <v>40</v>
      </c>
      <c r="G10" s="46" t="s">
        <v>101</v>
      </c>
      <c r="H10" s="47" t="s">
        <v>102</v>
      </c>
      <c r="I10" s="2">
        <v>1</v>
      </c>
      <c r="J10" s="2">
        <v>1</v>
      </c>
      <c r="K10" s="2">
        <v>1</v>
      </c>
      <c r="L10" s="6">
        <v>1</v>
      </c>
      <c r="M10" s="6">
        <v>1</v>
      </c>
      <c r="N10" s="6">
        <v>1</v>
      </c>
      <c r="O10" s="2">
        <v>1</v>
      </c>
      <c r="P10" s="6">
        <v>1</v>
      </c>
      <c r="Q10" s="3">
        <f t="shared" si="0"/>
        <v>8</v>
      </c>
      <c r="R10" s="18">
        <f t="shared" si="1"/>
        <v>20</v>
      </c>
      <c r="S10" s="17"/>
      <c r="T10" s="19">
        <v>25</v>
      </c>
      <c r="V10" s="5">
        <v>24</v>
      </c>
      <c r="W10" s="18">
        <f t="shared" si="2"/>
        <v>48</v>
      </c>
      <c r="X10" s="74"/>
      <c r="Y10" s="20">
        <f t="shared" si="3"/>
        <v>93</v>
      </c>
      <c r="Z10" s="48" t="str">
        <f t="shared" si="4"/>
        <v>A</v>
      </c>
    </row>
    <row r="11" spans="1:27" ht="14.25" customHeight="1">
      <c r="A11" s="51"/>
      <c r="B11" s="51"/>
      <c r="C11" s="44"/>
      <c r="D11" s="45">
        <v>1</v>
      </c>
      <c r="E11" s="45">
        <v>5653000595</v>
      </c>
      <c r="F11" s="45" t="s">
        <v>41</v>
      </c>
      <c r="G11" s="46" t="s">
        <v>103</v>
      </c>
      <c r="H11" s="47" t="s">
        <v>104</v>
      </c>
      <c r="I11" s="2">
        <v>1</v>
      </c>
      <c r="J11" s="2">
        <v>1</v>
      </c>
      <c r="K11" s="2">
        <v>1</v>
      </c>
      <c r="L11" s="6">
        <v>1</v>
      </c>
      <c r="M11" s="6">
        <v>1</v>
      </c>
      <c r="N11" s="6">
        <v>1</v>
      </c>
      <c r="O11" s="2">
        <v>1</v>
      </c>
      <c r="P11" s="6">
        <v>1</v>
      </c>
      <c r="Q11" s="3">
        <f t="shared" si="0"/>
        <v>8</v>
      </c>
      <c r="R11" s="18">
        <f t="shared" si="1"/>
        <v>20</v>
      </c>
      <c r="S11" s="17"/>
      <c r="T11" s="19">
        <v>25</v>
      </c>
      <c r="V11" s="5">
        <v>22</v>
      </c>
      <c r="W11" s="18">
        <f t="shared" si="2"/>
        <v>44</v>
      </c>
      <c r="X11" s="74"/>
      <c r="Y11" s="20">
        <f t="shared" si="3"/>
        <v>89</v>
      </c>
      <c r="Z11" s="48" t="str">
        <f t="shared" si="4"/>
        <v>A</v>
      </c>
    </row>
    <row r="12" spans="1:27" ht="14.25" customHeight="1">
      <c r="A12" s="49"/>
      <c r="B12" s="49"/>
      <c r="C12" s="50"/>
      <c r="D12" s="45">
        <v>1</v>
      </c>
      <c r="E12" s="45"/>
      <c r="F12" s="45" t="s">
        <v>41</v>
      </c>
      <c r="G12" s="46" t="s">
        <v>111</v>
      </c>
      <c r="H12" s="47" t="s">
        <v>112</v>
      </c>
      <c r="I12" s="2">
        <v>1</v>
      </c>
      <c r="J12" s="2">
        <v>1</v>
      </c>
      <c r="K12" s="2">
        <v>1</v>
      </c>
      <c r="L12" s="6">
        <v>1</v>
      </c>
      <c r="M12" s="6">
        <v>1</v>
      </c>
      <c r="N12" s="6">
        <v>1</v>
      </c>
      <c r="O12" s="2">
        <v>1</v>
      </c>
      <c r="P12" s="6">
        <v>1</v>
      </c>
      <c r="Q12" s="3">
        <f t="shared" si="0"/>
        <v>8</v>
      </c>
      <c r="R12" s="18">
        <f t="shared" si="1"/>
        <v>20</v>
      </c>
      <c r="S12" s="17"/>
      <c r="T12" s="19">
        <v>25</v>
      </c>
      <c r="V12" s="5">
        <v>24</v>
      </c>
      <c r="W12" s="18">
        <f t="shared" si="2"/>
        <v>48</v>
      </c>
      <c r="X12" s="74"/>
      <c r="Y12" s="20">
        <f t="shared" si="3"/>
        <v>93</v>
      </c>
      <c r="Z12" s="48" t="str">
        <f t="shared" si="4"/>
        <v>A</v>
      </c>
    </row>
    <row r="13" spans="1:27" ht="14.25" customHeight="1">
      <c r="A13" s="49"/>
      <c r="B13" s="49"/>
      <c r="C13" s="50"/>
      <c r="D13" s="45">
        <v>1</v>
      </c>
      <c r="E13" s="45">
        <v>5653000082</v>
      </c>
      <c r="F13" s="45" t="s">
        <v>41</v>
      </c>
      <c r="G13" s="46" t="s">
        <v>113</v>
      </c>
      <c r="H13" s="47" t="s">
        <v>114</v>
      </c>
      <c r="I13" s="2">
        <v>1</v>
      </c>
      <c r="J13" s="2">
        <v>1</v>
      </c>
      <c r="K13" s="2">
        <v>1</v>
      </c>
      <c r="L13" s="6">
        <v>1</v>
      </c>
      <c r="M13" s="6">
        <v>1</v>
      </c>
      <c r="N13" s="6">
        <v>1</v>
      </c>
      <c r="O13" s="2">
        <v>1</v>
      </c>
      <c r="P13" s="6">
        <v>1</v>
      </c>
      <c r="Q13" s="3">
        <f t="shared" si="0"/>
        <v>8</v>
      </c>
      <c r="R13" s="18">
        <f t="shared" si="1"/>
        <v>20</v>
      </c>
      <c r="S13" s="17"/>
      <c r="T13" s="19">
        <v>25</v>
      </c>
      <c r="V13" s="5">
        <v>23</v>
      </c>
      <c r="W13" s="18">
        <f t="shared" si="2"/>
        <v>46</v>
      </c>
      <c r="X13" s="74"/>
      <c r="Y13" s="20">
        <f t="shared" si="3"/>
        <v>91</v>
      </c>
      <c r="Z13" s="48" t="str">
        <f t="shared" si="4"/>
        <v>A</v>
      </c>
    </row>
    <row r="14" spans="1:27" ht="14.25" customHeight="1">
      <c r="A14" s="49"/>
      <c r="B14" s="49"/>
      <c r="C14" s="50"/>
      <c r="D14" s="45">
        <v>1</v>
      </c>
      <c r="E14" s="45"/>
      <c r="F14" s="45" t="s">
        <v>41</v>
      </c>
      <c r="G14" s="46" t="s">
        <v>342</v>
      </c>
      <c r="H14" s="47" t="s">
        <v>50</v>
      </c>
      <c r="I14" s="2">
        <v>0</v>
      </c>
      <c r="J14" s="2">
        <v>0</v>
      </c>
      <c r="K14" s="2">
        <v>1</v>
      </c>
      <c r="L14" s="6">
        <v>0</v>
      </c>
      <c r="M14" s="6">
        <v>1</v>
      </c>
      <c r="N14" s="6">
        <v>0</v>
      </c>
      <c r="O14" s="2">
        <v>1</v>
      </c>
      <c r="P14" s="6">
        <v>1</v>
      </c>
      <c r="Q14" s="3">
        <f t="shared" si="0"/>
        <v>4</v>
      </c>
      <c r="R14" s="18">
        <f t="shared" si="1"/>
        <v>10</v>
      </c>
      <c r="S14" s="17"/>
      <c r="T14" s="19">
        <v>25</v>
      </c>
      <c r="V14" s="5">
        <v>16</v>
      </c>
      <c r="W14" s="18">
        <f t="shared" si="2"/>
        <v>32</v>
      </c>
      <c r="X14" s="74"/>
      <c r="Y14" s="20">
        <f t="shared" si="3"/>
        <v>67</v>
      </c>
      <c r="Z14" s="48" t="str">
        <f t="shared" si="4"/>
        <v>C+</v>
      </c>
    </row>
    <row r="15" spans="1:27" ht="14.25" customHeight="1">
      <c r="A15" s="49"/>
      <c r="B15" s="49"/>
      <c r="C15" s="50"/>
      <c r="D15" s="45">
        <v>1</v>
      </c>
      <c r="E15" s="45"/>
      <c r="F15" s="45" t="s">
        <v>41</v>
      </c>
      <c r="G15" s="46" t="s">
        <v>343</v>
      </c>
      <c r="H15" s="47" t="s">
        <v>337</v>
      </c>
      <c r="I15" s="2">
        <v>0</v>
      </c>
      <c r="J15" s="2">
        <v>0</v>
      </c>
      <c r="K15" s="2">
        <v>0</v>
      </c>
      <c r="L15" s="6">
        <v>0</v>
      </c>
      <c r="M15" s="6">
        <v>1</v>
      </c>
      <c r="N15" s="6">
        <v>1</v>
      </c>
      <c r="O15" s="2">
        <v>1</v>
      </c>
      <c r="P15" s="6">
        <v>1</v>
      </c>
      <c r="Q15" s="3">
        <f t="shared" si="0"/>
        <v>4</v>
      </c>
      <c r="R15" s="18">
        <f t="shared" si="1"/>
        <v>10</v>
      </c>
      <c r="S15" s="17"/>
      <c r="T15" s="19">
        <v>25</v>
      </c>
      <c r="V15" s="5">
        <v>15</v>
      </c>
      <c r="W15" s="18">
        <f t="shared" si="2"/>
        <v>30</v>
      </c>
      <c r="X15" s="74"/>
      <c r="Y15" s="20">
        <f t="shared" si="3"/>
        <v>65</v>
      </c>
      <c r="Z15" s="48" t="str">
        <f t="shared" si="4"/>
        <v>C+</v>
      </c>
    </row>
    <row r="16" spans="1:27" ht="14.25" customHeight="1">
      <c r="A16" s="49"/>
      <c r="B16" s="49"/>
      <c r="C16" s="50"/>
      <c r="D16" s="53">
        <v>2</v>
      </c>
      <c r="E16" s="53">
        <v>5553500090</v>
      </c>
      <c r="F16" s="53" t="s">
        <v>41</v>
      </c>
      <c r="G16" s="54" t="s">
        <v>250</v>
      </c>
      <c r="H16" s="55" t="s">
        <v>251</v>
      </c>
      <c r="I16" s="2">
        <v>1</v>
      </c>
      <c r="J16" s="2">
        <v>1</v>
      </c>
      <c r="K16" s="2">
        <v>1</v>
      </c>
      <c r="L16" s="6">
        <v>1</v>
      </c>
      <c r="M16" s="6">
        <v>0</v>
      </c>
      <c r="N16" s="6">
        <v>1</v>
      </c>
      <c r="O16" s="2">
        <v>0</v>
      </c>
      <c r="P16" s="6">
        <v>1</v>
      </c>
      <c r="Q16" s="3">
        <f t="shared" si="0"/>
        <v>6</v>
      </c>
      <c r="R16" s="18">
        <f t="shared" si="1"/>
        <v>15</v>
      </c>
      <c r="S16" s="17"/>
      <c r="T16" s="19">
        <v>19</v>
      </c>
      <c r="V16" s="5">
        <v>12</v>
      </c>
      <c r="W16" s="18">
        <f t="shared" si="2"/>
        <v>24</v>
      </c>
      <c r="X16" s="74"/>
      <c r="Y16" s="20">
        <f t="shared" si="3"/>
        <v>58</v>
      </c>
      <c r="Z16" s="48" t="str">
        <f t="shared" si="4"/>
        <v>D+</v>
      </c>
    </row>
    <row r="17" spans="1:27" ht="14.25" customHeight="1">
      <c r="A17" s="49"/>
      <c r="B17" s="49"/>
      <c r="C17" s="50"/>
      <c r="D17" s="53">
        <v>2</v>
      </c>
      <c r="E17" s="53"/>
      <c r="F17" s="53" t="s">
        <v>40</v>
      </c>
      <c r="G17" s="54" t="s">
        <v>252</v>
      </c>
      <c r="H17" s="55" t="s">
        <v>253</v>
      </c>
      <c r="I17" s="2">
        <v>1</v>
      </c>
      <c r="J17" s="2">
        <v>1</v>
      </c>
      <c r="K17" s="2">
        <v>1</v>
      </c>
      <c r="L17" s="6">
        <v>1</v>
      </c>
      <c r="M17" s="6">
        <v>1</v>
      </c>
      <c r="N17" s="6">
        <v>1</v>
      </c>
      <c r="O17" s="2">
        <v>1</v>
      </c>
      <c r="P17" s="6">
        <v>1</v>
      </c>
      <c r="Q17" s="3">
        <f t="shared" si="0"/>
        <v>8</v>
      </c>
      <c r="R17" s="18">
        <f t="shared" si="1"/>
        <v>20</v>
      </c>
      <c r="S17" s="17"/>
      <c r="T17" s="19">
        <v>19</v>
      </c>
      <c r="V17" s="5">
        <v>6</v>
      </c>
      <c r="W17" s="18">
        <f t="shared" si="2"/>
        <v>12</v>
      </c>
      <c r="X17" s="74"/>
      <c r="Y17" s="20">
        <f t="shared" si="3"/>
        <v>51</v>
      </c>
      <c r="Z17" s="48" t="str">
        <f t="shared" si="4"/>
        <v>D</v>
      </c>
    </row>
    <row r="18" spans="1:27" ht="14.25" customHeight="1">
      <c r="A18" s="49"/>
      <c r="B18" s="49"/>
      <c r="C18" s="50"/>
      <c r="D18" s="53">
        <v>2</v>
      </c>
      <c r="E18" s="53">
        <v>5553500025</v>
      </c>
      <c r="F18" s="53" t="s">
        <v>41</v>
      </c>
      <c r="G18" s="54" t="s">
        <v>265</v>
      </c>
      <c r="H18" s="55" t="s">
        <v>266</v>
      </c>
      <c r="I18" s="2">
        <v>1</v>
      </c>
      <c r="J18" s="2">
        <v>0</v>
      </c>
      <c r="K18" s="2">
        <v>1</v>
      </c>
      <c r="L18" s="6">
        <v>1</v>
      </c>
      <c r="M18" s="6">
        <v>1</v>
      </c>
      <c r="N18" s="6">
        <v>1</v>
      </c>
      <c r="O18" s="2">
        <v>0</v>
      </c>
      <c r="P18" s="6">
        <v>1</v>
      </c>
      <c r="Q18" s="3">
        <f t="shared" si="0"/>
        <v>6</v>
      </c>
      <c r="R18" s="18">
        <f t="shared" si="1"/>
        <v>15</v>
      </c>
      <c r="S18" s="17"/>
      <c r="T18" s="19">
        <v>19</v>
      </c>
      <c r="V18" s="5">
        <v>11</v>
      </c>
      <c r="W18" s="18">
        <f t="shared" si="2"/>
        <v>22</v>
      </c>
      <c r="X18" s="74"/>
      <c r="Y18" s="20">
        <f t="shared" si="3"/>
        <v>56</v>
      </c>
      <c r="Z18" s="48" t="str">
        <f t="shared" si="4"/>
        <v>D+</v>
      </c>
    </row>
    <row r="19" spans="1:27" ht="14.25" customHeight="1">
      <c r="A19" s="49"/>
      <c r="B19" s="49"/>
      <c r="C19" s="50"/>
      <c r="D19" s="53">
        <v>2</v>
      </c>
      <c r="E19" s="53">
        <v>5553500041</v>
      </c>
      <c r="F19" s="53" t="s">
        <v>40</v>
      </c>
      <c r="G19" s="54" t="s">
        <v>267</v>
      </c>
      <c r="H19" s="55" t="s">
        <v>268</v>
      </c>
      <c r="I19" s="2">
        <v>1</v>
      </c>
      <c r="J19" s="2">
        <v>1</v>
      </c>
      <c r="K19" s="2">
        <v>1</v>
      </c>
      <c r="L19" s="6">
        <v>1</v>
      </c>
      <c r="M19" s="6">
        <v>1</v>
      </c>
      <c r="N19" s="6">
        <v>1</v>
      </c>
      <c r="O19" s="2">
        <v>0</v>
      </c>
      <c r="P19" s="6">
        <v>1</v>
      </c>
      <c r="Q19" s="3">
        <f t="shared" si="0"/>
        <v>7</v>
      </c>
      <c r="R19" s="18">
        <f t="shared" si="1"/>
        <v>17.5</v>
      </c>
      <c r="S19" s="17"/>
      <c r="T19" s="19">
        <v>19</v>
      </c>
      <c r="V19" s="5">
        <v>21</v>
      </c>
      <c r="W19" s="18">
        <f t="shared" si="2"/>
        <v>42</v>
      </c>
      <c r="X19" s="74"/>
      <c r="Y19" s="20">
        <f t="shared" si="3"/>
        <v>78.5</v>
      </c>
      <c r="Z19" s="48" t="str">
        <f t="shared" si="4"/>
        <v>B+</v>
      </c>
    </row>
    <row r="20" spans="1:27" ht="14.25" customHeight="1">
      <c r="A20" s="49"/>
      <c r="B20" s="49"/>
      <c r="C20" s="50"/>
      <c r="D20" s="53">
        <v>2</v>
      </c>
      <c r="E20" s="53">
        <v>5553500017</v>
      </c>
      <c r="F20" s="53" t="s">
        <v>40</v>
      </c>
      <c r="G20" s="54" t="s">
        <v>269</v>
      </c>
      <c r="H20" s="55" t="s">
        <v>270</v>
      </c>
      <c r="I20" s="2">
        <v>1</v>
      </c>
      <c r="J20" s="2">
        <v>1</v>
      </c>
      <c r="K20" s="2">
        <v>1</v>
      </c>
      <c r="L20" s="6">
        <v>0</v>
      </c>
      <c r="M20" s="6">
        <v>1</v>
      </c>
      <c r="N20" s="6">
        <v>1</v>
      </c>
      <c r="O20" s="2">
        <v>1</v>
      </c>
      <c r="P20" s="6">
        <v>1</v>
      </c>
      <c r="Q20" s="3">
        <f t="shared" si="0"/>
        <v>7</v>
      </c>
      <c r="R20" s="18">
        <f t="shared" si="1"/>
        <v>17.5</v>
      </c>
      <c r="S20" s="17"/>
      <c r="T20" s="19">
        <v>19</v>
      </c>
      <c r="V20" s="5">
        <v>16</v>
      </c>
      <c r="W20" s="18">
        <f t="shared" si="2"/>
        <v>32</v>
      </c>
      <c r="X20" s="74"/>
      <c r="Y20" s="20">
        <f t="shared" si="3"/>
        <v>68.5</v>
      </c>
      <c r="Z20" s="48" t="str">
        <f t="shared" si="4"/>
        <v>C+</v>
      </c>
    </row>
    <row r="21" spans="1:27" ht="14.25" customHeight="1">
      <c r="A21" s="49"/>
      <c r="B21" s="49"/>
      <c r="C21" s="50"/>
      <c r="D21" s="53">
        <v>2</v>
      </c>
      <c r="E21" s="53">
        <v>5553000348</v>
      </c>
      <c r="F21" s="53" t="s">
        <v>40</v>
      </c>
      <c r="G21" s="54" t="s">
        <v>240</v>
      </c>
      <c r="H21" s="55" t="s">
        <v>241</v>
      </c>
      <c r="I21" s="2">
        <v>1</v>
      </c>
      <c r="J21" s="2">
        <v>1</v>
      </c>
      <c r="K21" s="2">
        <v>1</v>
      </c>
      <c r="L21" s="6">
        <v>1</v>
      </c>
      <c r="M21" s="6">
        <v>1</v>
      </c>
      <c r="N21" s="6">
        <v>1</v>
      </c>
      <c r="O21" s="2">
        <v>1</v>
      </c>
      <c r="P21" s="6">
        <v>1</v>
      </c>
      <c r="Q21" s="3">
        <f t="shared" si="0"/>
        <v>8</v>
      </c>
      <c r="R21" s="18">
        <f t="shared" si="1"/>
        <v>20</v>
      </c>
      <c r="S21" s="17"/>
      <c r="T21" s="19">
        <v>19</v>
      </c>
      <c r="V21" s="5">
        <v>22</v>
      </c>
      <c r="W21" s="18">
        <f t="shared" si="2"/>
        <v>44</v>
      </c>
      <c r="X21" s="74"/>
      <c r="Y21" s="20">
        <f t="shared" si="3"/>
        <v>83</v>
      </c>
      <c r="Z21" s="48" t="str">
        <f t="shared" si="4"/>
        <v>A</v>
      </c>
    </row>
    <row r="22" spans="1:27" ht="14.25" customHeight="1">
      <c r="A22" s="49"/>
      <c r="B22" s="49"/>
      <c r="C22" s="50"/>
      <c r="D22" s="53">
        <v>2</v>
      </c>
      <c r="E22" s="53">
        <v>5553500330</v>
      </c>
      <c r="F22" s="53" t="s">
        <v>40</v>
      </c>
      <c r="G22" s="54" t="s">
        <v>296</v>
      </c>
      <c r="H22" s="55" t="s">
        <v>297</v>
      </c>
      <c r="I22" s="2">
        <v>1</v>
      </c>
      <c r="J22" s="2">
        <v>0</v>
      </c>
      <c r="K22" s="2">
        <v>1</v>
      </c>
      <c r="L22" s="6">
        <v>0</v>
      </c>
      <c r="M22" s="6">
        <v>0</v>
      </c>
      <c r="N22" s="6">
        <v>1</v>
      </c>
      <c r="O22" s="2">
        <v>1</v>
      </c>
      <c r="P22" s="6">
        <v>1</v>
      </c>
      <c r="Q22" s="3">
        <f t="shared" si="0"/>
        <v>5</v>
      </c>
      <c r="R22" s="18">
        <f t="shared" si="1"/>
        <v>12.5</v>
      </c>
      <c r="S22" s="17"/>
      <c r="T22" s="19">
        <v>19</v>
      </c>
      <c r="V22" s="5">
        <v>21</v>
      </c>
      <c r="W22" s="18">
        <f t="shared" si="2"/>
        <v>42</v>
      </c>
      <c r="X22" s="74"/>
      <c r="Y22" s="20">
        <f t="shared" si="3"/>
        <v>73.5</v>
      </c>
      <c r="Z22" s="48" t="str">
        <f t="shared" si="4"/>
        <v>B</v>
      </c>
    </row>
    <row r="23" spans="1:27" ht="14.25" customHeight="1">
      <c r="A23" s="49"/>
      <c r="B23" s="49"/>
      <c r="C23" s="50"/>
      <c r="D23" s="53">
        <v>2</v>
      </c>
      <c r="E23" s="53">
        <v>5553000182</v>
      </c>
      <c r="F23" s="53" t="s">
        <v>41</v>
      </c>
      <c r="G23" s="54" t="s">
        <v>246</v>
      </c>
      <c r="H23" s="55" t="s">
        <v>247</v>
      </c>
      <c r="I23" s="2">
        <v>1</v>
      </c>
      <c r="J23" s="2">
        <v>1</v>
      </c>
      <c r="K23" s="2">
        <v>0</v>
      </c>
      <c r="L23" s="6">
        <v>1</v>
      </c>
      <c r="M23" s="6">
        <v>1</v>
      </c>
      <c r="N23" s="6">
        <v>1</v>
      </c>
      <c r="O23" s="2">
        <v>1</v>
      </c>
      <c r="P23" s="6">
        <v>1</v>
      </c>
      <c r="Q23" s="3">
        <f t="shared" si="0"/>
        <v>7</v>
      </c>
      <c r="R23" s="18">
        <f t="shared" si="1"/>
        <v>17.5</v>
      </c>
      <c r="S23" s="17"/>
      <c r="T23" s="19">
        <v>19</v>
      </c>
      <c r="V23" s="5">
        <v>13</v>
      </c>
      <c r="W23" s="18">
        <f t="shared" si="2"/>
        <v>26</v>
      </c>
      <c r="X23" s="74"/>
      <c r="Y23" s="20">
        <f t="shared" si="3"/>
        <v>62.5</v>
      </c>
      <c r="Z23" s="48" t="str">
        <f t="shared" si="4"/>
        <v>C</v>
      </c>
    </row>
    <row r="24" spans="1:27" ht="14.25" customHeight="1">
      <c r="A24" s="49"/>
      <c r="B24" s="49"/>
      <c r="C24" s="50"/>
      <c r="D24" s="53">
        <v>2</v>
      </c>
      <c r="E24" s="53"/>
      <c r="F24" s="53" t="s">
        <v>41</v>
      </c>
      <c r="G24" s="54" t="s">
        <v>51</v>
      </c>
      <c r="H24" s="55" t="s">
        <v>254</v>
      </c>
      <c r="I24" s="2">
        <v>1</v>
      </c>
      <c r="J24" s="2">
        <v>1</v>
      </c>
      <c r="K24" s="2">
        <v>1</v>
      </c>
      <c r="L24" s="6">
        <v>1</v>
      </c>
      <c r="M24" s="6">
        <v>1</v>
      </c>
      <c r="N24" s="6">
        <v>1</v>
      </c>
      <c r="O24" s="2">
        <v>1</v>
      </c>
      <c r="P24" s="6">
        <v>1</v>
      </c>
      <c r="Q24" s="3">
        <f t="shared" si="0"/>
        <v>8</v>
      </c>
      <c r="R24" s="18">
        <f t="shared" si="1"/>
        <v>20</v>
      </c>
      <c r="S24" s="17"/>
      <c r="T24" s="19">
        <v>19</v>
      </c>
      <c r="V24" s="5">
        <v>15</v>
      </c>
      <c r="W24" s="18">
        <f t="shared" si="2"/>
        <v>30</v>
      </c>
      <c r="X24" s="74"/>
      <c r="Y24" s="20">
        <f t="shared" si="3"/>
        <v>69</v>
      </c>
      <c r="Z24" s="48" t="str">
        <f t="shared" si="4"/>
        <v>C+</v>
      </c>
    </row>
    <row r="25" spans="1:27" ht="14.25" customHeight="1">
      <c r="A25" s="49"/>
      <c r="B25" s="49"/>
      <c r="C25" s="50"/>
      <c r="D25" s="53">
        <v>2</v>
      </c>
      <c r="E25" s="53">
        <v>5553500306</v>
      </c>
      <c r="F25" s="53" t="s">
        <v>41</v>
      </c>
      <c r="G25" s="54" t="s">
        <v>261</v>
      </c>
      <c r="H25" s="55" t="s">
        <v>262</v>
      </c>
      <c r="I25" s="2">
        <v>1</v>
      </c>
      <c r="J25" s="2">
        <v>1</v>
      </c>
      <c r="K25" s="2">
        <v>1</v>
      </c>
      <c r="L25" s="6">
        <v>1</v>
      </c>
      <c r="M25" s="6">
        <v>1</v>
      </c>
      <c r="N25" s="6">
        <v>1</v>
      </c>
      <c r="O25" s="2">
        <v>1</v>
      </c>
      <c r="P25" s="6">
        <v>1</v>
      </c>
      <c r="Q25" s="3">
        <f t="shared" si="0"/>
        <v>8</v>
      </c>
      <c r="R25" s="18">
        <f t="shared" si="1"/>
        <v>20</v>
      </c>
      <c r="S25" s="17"/>
      <c r="T25" s="19">
        <v>19</v>
      </c>
      <c r="V25" s="5">
        <v>13</v>
      </c>
      <c r="W25" s="18">
        <f t="shared" si="2"/>
        <v>26</v>
      </c>
      <c r="X25" s="74"/>
      <c r="Y25" s="20">
        <f t="shared" si="3"/>
        <v>65</v>
      </c>
      <c r="Z25" s="48" t="str">
        <f t="shared" si="4"/>
        <v>C+</v>
      </c>
    </row>
    <row r="26" spans="1:27" ht="14.25" customHeight="1">
      <c r="A26" s="49"/>
      <c r="B26" s="49"/>
      <c r="C26" s="50"/>
      <c r="D26" s="45">
        <v>3</v>
      </c>
      <c r="E26" s="45">
        <v>5553500058</v>
      </c>
      <c r="F26" s="45" t="s">
        <v>41</v>
      </c>
      <c r="G26" s="46" t="s">
        <v>294</v>
      </c>
      <c r="H26" s="47" t="s">
        <v>295</v>
      </c>
      <c r="I26" s="2">
        <v>1</v>
      </c>
      <c r="J26" s="2">
        <v>1</v>
      </c>
      <c r="K26" s="2">
        <v>1</v>
      </c>
      <c r="L26" s="6">
        <v>1</v>
      </c>
      <c r="M26" s="6">
        <v>1</v>
      </c>
      <c r="N26" s="6">
        <v>1</v>
      </c>
      <c r="O26" s="2">
        <v>1</v>
      </c>
      <c r="P26" s="6">
        <v>1</v>
      </c>
      <c r="Q26" s="3">
        <f t="shared" si="0"/>
        <v>8</v>
      </c>
      <c r="R26" s="18">
        <f t="shared" si="1"/>
        <v>20</v>
      </c>
      <c r="S26" s="17"/>
      <c r="T26" s="19">
        <v>20</v>
      </c>
      <c r="V26" s="5">
        <v>21</v>
      </c>
      <c r="W26" s="18">
        <f t="shared" si="2"/>
        <v>42</v>
      </c>
      <c r="X26" s="74"/>
      <c r="Y26" s="20">
        <f t="shared" si="3"/>
        <v>82</v>
      </c>
      <c r="Z26" s="48" t="str">
        <f t="shared" si="4"/>
        <v>A</v>
      </c>
    </row>
    <row r="27" spans="1:27" ht="14.25" customHeight="1">
      <c r="A27" s="49"/>
      <c r="B27" s="49"/>
      <c r="C27" s="50"/>
      <c r="D27" s="45">
        <v>3</v>
      </c>
      <c r="E27" s="45">
        <v>5553500215</v>
      </c>
      <c r="F27" s="45" t="s">
        <v>41</v>
      </c>
      <c r="G27" s="46" t="s">
        <v>236</v>
      </c>
      <c r="H27" s="47" t="s">
        <v>237</v>
      </c>
      <c r="I27" s="2">
        <v>1</v>
      </c>
      <c r="J27" s="2">
        <v>1</v>
      </c>
      <c r="K27" s="2">
        <v>1</v>
      </c>
      <c r="L27" s="6">
        <v>1</v>
      </c>
      <c r="M27" s="6">
        <v>1</v>
      </c>
      <c r="N27" s="6">
        <v>1</v>
      </c>
      <c r="O27" s="2">
        <v>1</v>
      </c>
      <c r="P27" s="6">
        <v>1</v>
      </c>
      <c r="Q27" s="3">
        <f t="shared" si="0"/>
        <v>8</v>
      </c>
      <c r="R27" s="18">
        <f t="shared" si="1"/>
        <v>20</v>
      </c>
      <c r="S27" s="17"/>
      <c r="T27" s="19">
        <v>20</v>
      </c>
      <c r="V27" s="5">
        <v>15</v>
      </c>
      <c r="W27" s="18">
        <f t="shared" si="2"/>
        <v>30</v>
      </c>
      <c r="X27" s="74"/>
      <c r="Y27" s="20">
        <f t="shared" si="3"/>
        <v>70</v>
      </c>
      <c r="Z27" s="48" t="str">
        <f t="shared" si="4"/>
        <v>B</v>
      </c>
    </row>
    <row r="28" spans="1:27" ht="14.25" customHeight="1">
      <c r="A28" s="59"/>
      <c r="B28" s="59"/>
      <c r="C28" s="60"/>
      <c r="D28" s="45">
        <v>3</v>
      </c>
      <c r="E28" s="45">
        <v>5553500108</v>
      </c>
      <c r="F28" s="45" t="s">
        <v>41</v>
      </c>
      <c r="G28" s="46" t="s">
        <v>44</v>
      </c>
      <c r="H28" s="47" t="s">
        <v>45</v>
      </c>
      <c r="I28" s="2">
        <v>1</v>
      </c>
      <c r="J28" s="2">
        <v>1</v>
      </c>
      <c r="K28" s="2">
        <v>1</v>
      </c>
      <c r="L28" s="6">
        <v>1</v>
      </c>
      <c r="M28" s="6">
        <v>1</v>
      </c>
      <c r="N28" s="6">
        <v>1</v>
      </c>
      <c r="O28" s="2">
        <v>1</v>
      </c>
      <c r="P28" s="6">
        <v>1</v>
      </c>
      <c r="Q28" s="3">
        <f t="shared" si="0"/>
        <v>8</v>
      </c>
      <c r="R28" s="18">
        <f t="shared" si="1"/>
        <v>20</v>
      </c>
      <c r="S28" s="17"/>
      <c r="T28" s="19">
        <v>20</v>
      </c>
      <c r="V28" s="5">
        <v>18</v>
      </c>
      <c r="W28" s="18">
        <f t="shared" si="2"/>
        <v>36</v>
      </c>
      <c r="X28" s="74"/>
      <c r="Y28" s="20">
        <f t="shared" si="3"/>
        <v>76</v>
      </c>
      <c r="Z28" s="48" t="str">
        <f t="shared" si="4"/>
        <v>B+</v>
      </c>
    </row>
    <row r="29" spans="1:27" ht="14.25" customHeight="1">
      <c r="D29" s="45">
        <v>3</v>
      </c>
      <c r="E29" s="45">
        <v>5553500272</v>
      </c>
      <c r="F29" s="45" t="s">
        <v>40</v>
      </c>
      <c r="G29" s="46" t="s">
        <v>263</v>
      </c>
      <c r="H29" s="47" t="s">
        <v>264</v>
      </c>
      <c r="I29" s="2">
        <v>1</v>
      </c>
      <c r="J29" s="2">
        <v>1</v>
      </c>
      <c r="K29" s="2">
        <v>1</v>
      </c>
      <c r="L29" s="6">
        <v>1</v>
      </c>
      <c r="M29" s="6">
        <v>1</v>
      </c>
      <c r="N29" s="6">
        <v>1</v>
      </c>
      <c r="O29" s="2">
        <v>1</v>
      </c>
      <c r="P29" s="6">
        <v>1</v>
      </c>
      <c r="Q29" s="3">
        <f t="shared" si="0"/>
        <v>8</v>
      </c>
      <c r="R29" s="18">
        <f t="shared" si="1"/>
        <v>20</v>
      </c>
      <c r="S29" s="17"/>
      <c r="T29" s="19">
        <v>20</v>
      </c>
      <c r="V29" s="5">
        <v>15</v>
      </c>
      <c r="W29" s="18">
        <f t="shared" si="2"/>
        <v>30</v>
      </c>
      <c r="X29" s="74"/>
      <c r="Y29" s="20">
        <f t="shared" si="3"/>
        <v>70</v>
      </c>
      <c r="Z29" s="48" t="str">
        <f t="shared" si="4"/>
        <v>B</v>
      </c>
    </row>
    <row r="30" spans="1:27" ht="14.25" customHeight="1">
      <c r="A30" s="57"/>
      <c r="B30" s="57"/>
      <c r="C30" s="58"/>
      <c r="D30" s="45">
        <v>3</v>
      </c>
      <c r="E30" s="45">
        <v>5453000654</v>
      </c>
      <c r="F30" s="45" t="s">
        <v>41</v>
      </c>
      <c r="G30" s="46" t="s">
        <v>53</v>
      </c>
      <c r="H30" s="47" t="s">
        <v>54</v>
      </c>
      <c r="I30" s="2">
        <v>1</v>
      </c>
      <c r="J30" s="2">
        <v>1</v>
      </c>
      <c r="K30" s="2">
        <v>1</v>
      </c>
      <c r="L30" s="6">
        <v>1</v>
      </c>
      <c r="M30" s="6">
        <v>1</v>
      </c>
      <c r="N30" s="6">
        <v>0</v>
      </c>
      <c r="O30" s="2">
        <v>1</v>
      </c>
      <c r="P30" s="6"/>
      <c r="Q30" s="3">
        <f t="shared" si="0"/>
        <v>6</v>
      </c>
      <c r="R30" s="18">
        <f t="shared" si="1"/>
        <v>15</v>
      </c>
      <c r="S30" s="17"/>
      <c r="T30" s="19">
        <v>20</v>
      </c>
      <c r="V30" s="62">
        <v>0</v>
      </c>
      <c r="W30" s="18">
        <f t="shared" si="2"/>
        <v>0</v>
      </c>
      <c r="X30" s="74"/>
      <c r="Y30" s="20">
        <f t="shared" si="3"/>
        <v>35</v>
      </c>
      <c r="Z30" s="48" t="str">
        <f t="shared" si="4"/>
        <v>FAIL</v>
      </c>
      <c r="AA30" s="4" t="s">
        <v>349</v>
      </c>
    </row>
    <row r="31" spans="1:27" ht="14.25" customHeight="1">
      <c r="A31" s="61"/>
      <c r="B31" s="61"/>
      <c r="C31" s="58"/>
      <c r="D31" s="45">
        <v>3</v>
      </c>
      <c r="E31" s="45">
        <v>5453000530</v>
      </c>
      <c r="F31" s="45" t="s">
        <v>41</v>
      </c>
      <c r="G31" s="46" t="s">
        <v>55</v>
      </c>
      <c r="H31" s="47" t="s">
        <v>56</v>
      </c>
      <c r="I31" s="2">
        <v>1</v>
      </c>
      <c r="J31" s="2">
        <v>0</v>
      </c>
      <c r="K31" s="2">
        <v>1</v>
      </c>
      <c r="L31" s="6">
        <v>1</v>
      </c>
      <c r="M31" s="6">
        <v>1</v>
      </c>
      <c r="N31" s="6">
        <v>1</v>
      </c>
      <c r="O31" s="2">
        <v>1</v>
      </c>
      <c r="P31" s="6">
        <v>1</v>
      </c>
      <c r="Q31" s="3">
        <f t="shared" si="0"/>
        <v>7</v>
      </c>
      <c r="R31" s="18">
        <f t="shared" si="1"/>
        <v>17.5</v>
      </c>
      <c r="S31" s="17"/>
      <c r="T31" s="19">
        <v>20</v>
      </c>
      <c r="V31" s="5">
        <v>11</v>
      </c>
      <c r="W31" s="18">
        <f t="shared" si="2"/>
        <v>22</v>
      </c>
      <c r="X31" s="74"/>
      <c r="Y31" s="20">
        <f t="shared" si="3"/>
        <v>59.5</v>
      </c>
      <c r="Z31" s="48" t="str">
        <f t="shared" si="4"/>
        <v>C</v>
      </c>
      <c r="AA31" s="52"/>
    </row>
    <row r="32" spans="1:27" ht="14.25" customHeight="1">
      <c r="D32" s="45">
        <v>3</v>
      </c>
      <c r="E32" s="45"/>
      <c r="F32" s="45" t="s">
        <v>40</v>
      </c>
      <c r="G32" s="46" t="s">
        <v>57</v>
      </c>
      <c r="H32" s="47" t="s">
        <v>58</v>
      </c>
      <c r="I32" s="2">
        <v>1</v>
      </c>
      <c r="J32" s="2">
        <v>1</v>
      </c>
      <c r="K32" s="2">
        <v>1</v>
      </c>
      <c r="L32" s="6">
        <v>1</v>
      </c>
      <c r="M32" s="6">
        <v>1</v>
      </c>
      <c r="N32" s="6">
        <v>1</v>
      </c>
      <c r="O32" s="2">
        <v>1</v>
      </c>
      <c r="P32" s="6"/>
      <c r="Q32" s="3">
        <f t="shared" si="0"/>
        <v>7</v>
      </c>
      <c r="R32" s="18">
        <f t="shared" si="1"/>
        <v>17.5</v>
      </c>
      <c r="S32" s="17"/>
      <c r="T32" s="19">
        <v>20</v>
      </c>
      <c r="V32" s="62">
        <v>0</v>
      </c>
      <c r="W32" s="18">
        <f t="shared" si="2"/>
        <v>0</v>
      </c>
      <c r="X32" s="74"/>
      <c r="Y32" s="20">
        <f t="shared" si="3"/>
        <v>37.5</v>
      </c>
      <c r="Z32" s="48" t="str">
        <f t="shared" si="4"/>
        <v>FAIL</v>
      </c>
      <c r="AA32" s="4" t="s">
        <v>349</v>
      </c>
    </row>
    <row r="33" spans="1:26" ht="14.25" customHeight="1">
      <c r="D33" s="45">
        <v>3</v>
      </c>
      <c r="E33" s="45"/>
      <c r="F33" s="45" t="s">
        <v>41</v>
      </c>
      <c r="G33" s="46" t="s">
        <v>321</v>
      </c>
      <c r="H33" s="47" t="s">
        <v>322</v>
      </c>
      <c r="I33" s="2">
        <v>0</v>
      </c>
      <c r="J33" s="2">
        <v>1</v>
      </c>
      <c r="K33" s="2">
        <v>1</v>
      </c>
      <c r="L33" s="6">
        <v>0</v>
      </c>
      <c r="M33" s="6">
        <v>1</v>
      </c>
      <c r="N33" s="6">
        <v>0</v>
      </c>
      <c r="O33" s="2">
        <v>1</v>
      </c>
      <c r="P33" s="6">
        <v>1</v>
      </c>
      <c r="Q33" s="3">
        <f t="shared" si="0"/>
        <v>5</v>
      </c>
      <c r="R33" s="18">
        <f t="shared" si="1"/>
        <v>12.5</v>
      </c>
      <c r="S33" s="17"/>
      <c r="T33" s="19">
        <v>20</v>
      </c>
      <c r="V33" s="5">
        <v>24</v>
      </c>
      <c r="W33" s="18">
        <f t="shared" si="2"/>
        <v>48</v>
      </c>
      <c r="X33" s="74"/>
      <c r="Y33" s="20">
        <f t="shared" si="3"/>
        <v>80.5</v>
      </c>
      <c r="Z33" s="48" t="str">
        <f t="shared" si="4"/>
        <v>A</v>
      </c>
    </row>
    <row r="34" spans="1:26" ht="14.25" customHeight="1">
      <c r="D34" s="45">
        <v>3</v>
      </c>
      <c r="E34" s="45"/>
      <c r="F34" s="45" t="s">
        <v>40</v>
      </c>
      <c r="G34" s="46" t="s">
        <v>327</v>
      </c>
      <c r="H34" s="47" t="s">
        <v>328</v>
      </c>
      <c r="I34" s="2">
        <v>0</v>
      </c>
      <c r="J34" s="2">
        <v>1</v>
      </c>
      <c r="K34" s="2">
        <v>1</v>
      </c>
      <c r="L34" s="6">
        <v>1</v>
      </c>
      <c r="M34" s="6">
        <v>1</v>
      </c>
      <c r="N34" s="6">
        <v>1</v>
      </c>
      <c r="O34" s="2">
        <v>1</v>
      </c>
      <c r="P34" s="6">
        <v>1</v>
      </c>
      <c r="Q34" s="3">
        <f t="shared" si="0"/>
        <v>7</v>
      </c>
      <c r="R34" s="18">
        <f t="shared" si="1"/>
        <v>17.5</v>
      </c>
      <c r="S34" s="17"/>
      <c r="T34" s="19">
        <v>20</v>
      </c>
      <c r="V34" s="5">
        <v>17</v>
      </c>
      <c r="W34" s="18">
        <f t="shared" si="2"/>
        <v>34</v>
      </c>
      <c r="X34" s="74"/>
      <c r="Y34" s="20">
        <f t="shared" si="3"/>
        <v>71.5</v>
      </c>
      <c r="Z34" s="48" t="str">
        <f t="shared" si="4"/>
        <v>B</v>
      </c>
    </row>
    <row r="35" spans="1:26" ht="14.25" customHeight="1">
      <c r="D35" s="45">
        <v>3</v>
      </c>
      <c r="E35" s="45">
        <v>5553000653</v>
      </c>
      <c r="F35" s="45" t="s">
        <v>40</v>
      </c>
      <c r="G35" s="46" t="s">
        <v>230</v>
      </c>
      <c r="H35" s="47" t="s">
        <v>231</v>
      </c>
      <c r="I35" s="2">
        <v>1</v>
      </c>
      <c r="J35" s="2">
        <v>1</v>
      </c>
      <c r="K35" s="2">
        <v>1</v>
      </c>
      <c r="L35" s="6">
        <v>0</v>
      </c>
      <c r="M35" s="6">
        <v>1</v>
      </c>
      <c r="N35" s="6">
        <v>1</v>
      </c>
      <c r="O35" s="2">
        <v>1</v>
      </c>
      <c r="P35" s="6">
        <v>1</v>
      </c>
      <c r="Q35" s="3">
        <f t="shared" si="0"/>
        <v>7</v>
      </c>
      <c r="R35" s="18">
        <f t="shared" si="1"/>
        <v>17.5</v>
      </c>
      <c r="S35" s="17"/>
      <c r="T35" s="19"/>
      <c r="V35" s="5">
        <v>22</v>
      </c>
      <c r="W35" s="18">
        <f t="shared" si="2"/>
        <v>44</v>
      </c>
      <c r="X35" s="74"/>
      <c r="Y35" s="20">
        <f t="shared" si="3"/>
        <v>61.5</v>
      </c>
      <c r="Z35" s="48" t="str">
        <f t="shared" si="4"/>
        <v>C</v>
      </c>
    </row>
    <row r="36" spans="1:26" ht="14.25" customHeight="1">
      <c r="A36" s="59"/>
      <c r="B36" s="59"/>
      <c r="C36" s="60"/>
      <c r="D36" s="53">
        <v>4</v>
      </c>
      <c r="E36" s="53">
        <v>5653000017</v>
      </c>
      <c r="F36" s="53" t="s">
        <v>41</v>
      </c>
      <c r="G36" s="54" t="s">
        <v>158</v>
      </c>
      <c r="H36" s="55" t="s">
        <v>159</v>
      </c>
      <c r="I36" s="2">
        <v>1</v>
      </c>
      <c r="J36" s="2">
        <v>1</v>
      </c>
      <c r="K36" s="2">
        <v>1</v>
      </c>
      <c r="L36" s="6">
        <v>1</v>
      </c>
      <c r="M36" s="6">
        <v>1</v>
      </c>
      <c r="N36" s="6">
        <v>1</v>
      </c>
      <c r="O36" s="2">
        <v>1</v>
      </c>
      <c r="P36" s="6">
        <v>1</v>
      </c>
      <c r="Q36" s="3">
        <f t="shared" si="0"/>
        <v>8</v>
      </c>
      <c r="R36" s="18">
        <f t="shared" si="1"/>
        <v>20</v>
      </c>
      <c r="S36" s="17"/>
      <c r="T36" s="19">
        <v>23.5</v>
      </c>
      <c r="V36" s="5">
        <v>24</v>
      </c>
      <c r="W36" s="18">
        <f t="shared" si="2"/>
        <v>48</v>
      </c>
      <c r="X36" s="74"/>
      <c r="Y36" s="20">
        <f t="shared" si="3"/>
        <v>91.5</v>
      </c>
      <c r="Z36" s="48" t="str">
        <f t="shared" si="4"/>
        <v>A</v>
      </c>
    </row>
    <row r="37" spans="1:26" ht="14.25" customHeight="1">
      <c r="A37" s="57"/>
      <c r="B37" s="57"/>
      <c r="C37" s="58"/>
      <c r="D37" s="53">
        <v>4</v>
      </c>
      <c r="E37" s="53">
        <v>5653000207</v>
      </c>
      <c r="F37" s="53" t="s">
        <v>41</v>
      </c>
      <c r="G37" s="54" t="s">
        <v>115</v>
      </c>
      <c r="H37" s="55" t="s">
        <v>116</v>
      </c>
      <c r="I37" s="2">
        <v>1</v>
      </c>
      <c r="J37" s="2">
        <v>1</v>
      </c>
      <c r="K37" s="2">
        <v>1</v>
      </c>
      <c r="L37" s="6">
        <v>1</v>
      </c>
      <c r="M37" s="6">
        <v>1</v>
      </c>
      <c r="N37" s="6">
        <v>1</v>
      </c>
      <c r="O37" s="2">
        <v>1</v>
      </c>
      <c r="P37" s="6">
        <v>1</v>
      </c>
      <c r="Q37" s="3">
        <f t="shared" ref="Q37:Q68" si="5">SUM(I37:P37)</f>
        <v>8</v>
      </c>
      <c r="R37" s="18">
        <f t="shared" ref="R37:R68" si="6">Q37/8*20</f>
        <v>20</v>
      </c>
      <c r="S37" s="17"/>
      <c r="T37" s="19">
        <v>23.5</v>
      </c>
      <c r="V37" s="5">
        <v>17</v>
      </c>
      <c r="W37" s="18">
        <f t="shared" ref="W37:W68" si="7">V37*2</f>
        <v>34</v>
      </c>
      <c r="X37" s="74"/>
      <c r="Y37" s="20">
        <f t="shared" ref="Y37:Y68" si="8">R37+T37+W37</f>
        <v>77.5</v>
      </c>
      <c r="Z37" s="48" t="str">
        <f t="shared" ref="Z37:Z68" si="9">IF(Y37&gt;=79.5,"A",IF(Y37&gt;=74.5,"B+",IF(Y37&gt;=69.5,"B",IF(Y37&gt;=64.5,"C+",IF(Y37&gt;=59.5,"C",IF(Y37&gt;=54.5,"D+",IF(Y37&gt;=44.5,"D",IF(Y37&lt;44.5,"FAIL"))))))))</f>
        <v>B+</v>
      </c>
    </row>
    <row r="38" spans="1:26" ht="14.25" customHeight="1">
      <c r="D38" s="53">
        <v>4</v>
      </c>
      <c r="E38" s="53">
        <v>5653000025</v>
      </c>
      <c r="F38" s="53" t="s">
        <v>41</v>
      </c>
      <c r="G38" s="54" t="s">
        <v>160</v>
      </c>
      <c r="H38" s="55" t="s">
        <v>161</v>
      </c>
      <c r="I38" s="2">
        <v>1</v>
      </c>
      <c r="J38" s="2">
        <v>1</v>
      </c>
      <c r="K38" s="2">
        <v>1</v>
      </c>
      <c r="L38" s="6">
        <v>1</v>
      </c>
      <c r="M38" s="6">
        <v>1</v>
      </c>
      <c r="N38" s="6">
        <v>1</v>
      </c>
      <c r="O38" s="2">
        <v>1</v>
      </c>
      <c r="P38" s="6">
        <v>1</v>
      </c>
      <c r="Q38" s="3">
        <f t="shared" si="5"/>
        <v>8</v>
      </c>
      <c r="R38" s="18">
        <f t="shared" si="6"/>
        <v>20</v>
      </c>
      <c r="S38" s="17"/>
      <c r="T38" s="19">
        <v>23.5</v>
      </c>
      <c r="V38" s="5">
        <v>18</v>
      </c>
      <c r="W38" s="18">
        <f t="shared" si="7"/>
        <v>36</v>
      </c>
      <c r="X38" s="74"/>
      <c r="Y38" s="20">
        <f t="shared" si="8"/>
        <v>79.5</v>
      </c>
      <c r="Z38" s="48" t="str">
        <f t="shared" si="9"/>
        <v>A</v>
      </c>
    </row>
    <row r="39" spans="1:26" ht="14.25" customHeight="1">
      <c r="D39" s="53">
        <v>4</v>
      </c>
      <c r="E39" s="53"/>
      <c r="F39" s="53" t="s">
        <v>41</v>
      </c>
      <c r="G39" s="54" t="s">
        <v>162</v>
      </c>
      <c r="H39" s="55" t="s">
        <v>163</v>
      </c>
      <c r="I39" s="2">
        <v>1</v>
      </c>
      <c r="J39" s="2">
        <v>1</v>
      </c>
      <c r="K39" s="2">
        <v>1</v>
      </c>
      <c r="L39" s="6">
        <v>1</v>
      </c>
      <c r="M39" s="6">
        <v>1</v>
      </c>
      <c r="N39" s="6">
        <v>1</v>
      </c>
      <c r="O39" s="2">
        <v>1</v>
      </c>
      <c r="P39" s="6">
        <v>1</v>
      </c>
      <c r="Q39" s="3">
        <f t="shared" si="5"/>
        <v>8</v>
      </c>
      <c r="R39" s="18">
        <f t="shared" si="6"/>
        <v>20</v>
      </c>
      <c r="S39" s="17"/>
      <c r="T39" s="19">
        <v>23.5</v>
      </c>
      <c r="V39" s="5">
        <v>20</v>
      </c>
      <c r="W39" s="18">
        <f t="shared" si="7"/>
        <v>40</v>
      </c>
      <c r="X39" s="74"/>
      <c r="Y39" s="20">
        <f t="shared" si="8"/>
        <v>83.5</v>
      </c>
      <c r="Z39" s="48" t="str">
        <f t="shared" si="9"/>
        <v>A</v>
      </c>
    </row>
    <row r="40" spans="1:26" ht="14.25" customHeight="1">
      <c r="D40" s="53">
        <v>4</v>
      </c>
      <c r="E40" s="53">
        <v>5653000033</v>
      </c>
      <c r="F40" s="53" t="s">
        <v>41</v>
      </c>
      <c r="G40" s="54" t="s">
        <v>164</v>
      </c>
      <c r="H40" s="55" t="s">
        <v>165</v>
      </c>
      <c r="I40" s="2">
        <v>1</v>
      </c>
      <c r="J40" s="2">
        <v>1</v>
      </c>
      <c r="K40" s="2">
        <v>1</v>
      </c>
      <c r="L40" s="6">
        <v>1</v>
      </c>
      <c r="M40" s="6">
        <v>1</v>
      </c>
      <c r="N40" s="6">
        <v>1</v>
      </c>
      <c r="O40" s="2">
        <v>1</v>
      </c>
      <c r="P40" s="6">
        <v>1</v>
      </c>
      <c r="Q40" s="3">
        <f t="shared" si="5"/>
        <v>8</v>
      </c>
      <c r="R40" s="18">
        <f t="shared" si="6"/>
        <v>20</v>
      </c>
      <c r="S40" s="17"/>
      <c r="T40" s="19">
        <v>23.5</v>
      </c>
      <c r="V40" s="5">
        <v>25</v>
      </c>
      <c r="W40" s="18">
        <f t="shared" si="7"/>
        <v>50</v>
      </c>
      <c r="X40" s="74"/>
      <c r="Y40" s="20">
        <f t="shared" si="8"/>
        <v>93.5</v>
      </c>
      <c r="Z40" s="48" t="str">
        <f t="shared" si="9"/>
        <v>A</v>
      </c>
    </row>
    <row r="41" spans="1:26" ht="14.25" customHeight="1">
      <c r="D41" s="53">
        <v>4</v>
      </c>
      <c r="E41" s="53">
        <v>5653000074</v>
      </c>
      <c r="F41" s="53" t="s">
        <v>41</v>
      </c>
      <c r="G41" s="54" t="s">
        <v>166</v>
      </c>
      <c r="H41" s="55" t="s">
        <v>167</v>
      </c>
      <c r="I41" s="2">
        <v>1</v>
      </c>
      <c r="J41" s="2">
        <v>1</v>
      </c>
      <c r="K41" s="2">
        <v>1</v>
      </c>
      <c r="L41" s="6">
        <v>1</v>
      </c>
      <c r="M41" s="6">
        <v>1</v>
      </c>
      <c r="N41" s="6">
        <v>1</v>
      </c>
      <c r="O41" s="2">
        <v>1</v>
      </c>
      <c r="P41" s="6">
        <v>1</v>
      </c>
      <c r="Q41" s="3">
        <f t="shared" si="5"/>
        <v>8</v>
      </c>
      <c r="R41" s="18">
        <f t="shared" si="6"/>
        <v>20</v>
      </c>
      <c r="S41" s="17"/>
      <c r="T41" s="19">
        <v>23.5</v>
      </c>
      <c r="V41" s="5">
        <v>13</v>
      </c>
      <c r="W41" s="18">
        <f t="shared" si="7"/>
        <v>26</v>
      </c>
      <c r="X41" s="74"/>
      <c r="Y41" s="20">
        <f t="shared" si="8"/>
        <v>69.5</v>
      </c>
      <c r="Z41" s="48" t="str">
        <f t="shared" si="9"/>
        <v>B</v>
      </c>
    </row>
    <row r="42" spans="1:26" ht="14.25" customHeight="1">
      <c r="D42" s="53">
        <v>4</v>
      </c>
      <c r="E42" s="53">
        <v>5653090026</v>
      </c>
      <c r="F42" s="53" t="s">
        <v>41</v>
      </c>
      <c r="G42" s="54" t="s">
        <v>228</v>
      </c>
      <c r="H42" s="55" t="s">
        <v>229</v>
      </c>
      <c r="I42" s="2">
        <v>1</v>
      </c>
      <c r="J42" s="2">
        <v>1</v>
      </c>
      <c r="K42" s="2">
        <v>0</v>
      </c>
      <c r="L42" s="6">
        <v>1</v>
      </c>
      <c r="M42" s="6">
        <v>1</v>
      </c>
      <c r="N42" s="6">
        <v>1</v>
      </c>
      <c r="O42" s="2">
        <v>1</v>
      </c>
      <c r="P42" s="6">
        <v>1</v>
      </c>
      <c r="Q42" s="3">
        <f t="shared" si="5"/>
        <v>7</v>
      </c>
      <c r="R42" s="18">
        <f t="shared" si="6"/>
        <v>17.5</v>
      </c>
      <c r="S42" s="17"/>
      <c r="T42" s="19">
        <v>23.5</v>
      </c>
      <c r="V42" s="5">
        <v>23</v>
      </c>
      <c r="W42" s="18">
        <f t="shared" si="7"/>
        <v>46</v>
      </c>
      <c r="X42" s="74"/>
      <c r="Y42" s="20">
        <f t="shared" si="8"/>
        <v>87</v>
      </c>
      <c r="Z42" s="48" t="str">
        <f t="shared" si="9"/>
        <v>A</v>
      </c>
    </row>
    <row r="43" spans="1:26" ht="14.25" customHeight="1">
      <c r="D43" s="53">
        <v>4</v>
      </c>
      <c r="E43" s="53">
        <v>5653000348</v>
      </c>
      <c r="F43" s="53" t="s">
        <v>41</v>
      </c>
      <c r="G43" s="54" t="s">
        <v>152</v>
      </c>
      <c r="H43" s="55" t="s">
        <v>153</v>
      </c>
      <c r="I43" s="2">
        <v>1</v>
      </c>
      <c r="J43" s="2">
        <v>1</v>
      </c>
      <c r="K43" s="2">
        <v>1</v>
      </c>
      <c r="L43" s="6">
        <v>1</v>
      </c>
      <c r="M43" s="6">
        <v>1</v>
      </c>
      <c r="N43" s="6">
        <v>1</v>
      </c>
      <c r="O43" s="2">
        <v>1</v>
      </c>
      <c r="P43" s="6">
        <v>1</v>
      </c>
      <c r="Q43" s="3">
        <f t="shared" si="5"/>
        <v>8</v>
      </c>
      <c r="R43" s="18">
        <f t="shared" si="6"/>
        <v>20</v>
      </c>
      <c r="S43" s="17"/>
      <c r="T43" s="19">
        <v>23.5</v>
      </c>
      <c r="V43" s="5">
        <v>25</v>
      </c>
      <c r="W43" s="18">
        <f t="shared" si="7"/>
        <v>50</v>
      </c>
      <c r="X43" s="74"/>
      <c r="Y43" s="20">
        <f t="shared" si="8"/>
        <v>93.5</v>
      </c>
      <c r="Z43" s="48" t="str">
        <f t="shared" si="9"/>
        <v>A</v>
      </c>
    </row>
    <row r="44" spans="1:26" ht="14.25" customHeight="1">
      <c r="D44" s="53">
        <v>4</v>
      </c>
      <c r="E44" s="53">
        <v>5653000272</v>
      </c>
      <c r="F44" s="53" t="s">
        <v>40</v>
      </c>
      <c r="G44" s="54" t="s">
        <v>319</v>
      </c>
      <c r="H44" s="55" t="s">
        <v>320</v>
      </c>
      <c r="I44" s="2">
        <v>0</v>
      </c>
      <c r="J44" s="2">
        <v>1</v>
      </c>
      <c r="K44" s="2">
        <v>1</v>
      </c>
      <c r="L44" s="6">
        <v>1</v>
      </c>
      <c r="M44" s="6">
        <v>1</v>
      </c>
      <c r="N44" s="6">
        <v>1</v>
      </c>
      <c r="O44" s="2">
        <v>1</v>
      </c>
      <c r="P44" s="6">
        <v>1</v>
      </c>
      <c r="Q44" s="3">
        <f t="shared" si="5"/>
        <v>7</v>
      </c>
      <c r="R44" s="18">
        <f t="shared" si="6"/>
        <v>17.5</v>
      </c>
      <c r="S44" s="17"/>
      <c r="T44" s="19">
        <v>23.5</v>
      </c>
      <c r="V44" s="5">
        <v>18</v>
      </c>
      <c r="W44" s="18">
        <f t="shared" si="7"/>
        <v>36</v>
      </c>
      <c r="X44" s="74"/>
      <c r="Y44" s="20">
        <f t="shared" si="8"/>
        <v>77</v>
      </c>
      <c r="Z44" s="48" t="str">
        <f t="shared" si="9"/>
        <v>B+</v>
      </c>
    </row>
    <row r="45" spans="1:26" ht="14.25" customHeight="1">
      <c r="D45" s="45">
        <v>5</v>
      </c>
      <c r="E45" s="45">
        <v>5553010116</v>
      </c>
      <c r="F45" s="45" t="s">
        <v>41</v>
      </c>
      <c r="G45" s="46" t="s">
        <v>59</v>
      </c>
      <c r="H45" s="47" t="s">
        <v>60</v>
      </c>
      <c r="I45" s="2">
        <v>1</v>
      </c>
      <c r="J45" s="2">
        <v>1</v>
      </c>
      <c r="K45" s="2">
        <v>1</v>
      </c>
      <c r="L45" s="6">
        <v>1</v>
      </c>
      <c r="M45" s="6">
        <v>1</v>
      </c>
      <c r="N45" s="6">
        <v>1</v>
      </c>
      <c r="O45" s="2">
        <v>1</v>
      </c>
      <c r="P45" s="6">
        <v>1</v>
      </c>
      <c r="Q45" s="3">
        <f t="shared" si="5"/>
        <v>8</v>
      </c>
      <c r="R45" s="18">
        <f t="shared" si="6"/>
        <v>20</v>
      </c>
      <c r="S45" s="17"/>
      <c r="T45" s="19">
        <v>26</v>
      </c>
      <c r="V45" s="5">
        <v>25</v>
      </c>
      <c r="W45" s="18">
        <f t="shared" si="7"/>
        <v>50</v>
      </c>
      <c r="X45" s="74"/>
      <c r="Y45" s="20">
        <f t="shared" si="8"/>
        <v>96</v>
      </c>
      <c r="Z45" s="48" t="str">
        <f t="shared" si="9"/>
        <v>A</v>
      </c>
    </row>
    <row r="46" spans="1:26" ht="14.25" customHeight="1">
      <c r="A46" s="61"/>
      <c r="B46" s="61"/>
      <c r="C46" s="58"/>
      <c r="D46" s="45">
        <v>5</v>
      </c>
      <c r="E46" s="45">
        <v>5553500140</v>
      </c>
      <c r="F46" s="45" t="s">
        <v>41</v>
      </c>
      <c r="G46" s="46" t="s">
        <v>61</v>
      </c>
      <c r="H46" s="47" t="s">
        <v>62</v>
      </c>
      <c r="I46" s="2">
        <v>1</v>
      </c>
      <c r="J46" s="2">
        <v>1</v>
      </c>
      <c r="K46" s="2">
        <v>1</v>
      </c>
      <c r="L46" s="6">
        <v>1</v>
      </c>
      <c r="M46" s="6">
        <v>1</v>
      </c>
      <c r="N46" s="6">
        <v>1</v>
      </c>
      <c r="O46" s="2">
        <v>1</v>
      </c>
      <c r="P46" s="6">
        <v>1</v>
      </c>
      <c r="Q46" s="3">
        <f t="shared" si="5"/>
        <v>8</v>
      </c>
      <c r="R46" s="18">
        <f t="shared" si="6"/>
        <v>20</v>
      </c>
      <c r="S46" s="17"/>
      <c r="T46" s="19">
        <v>26</v>
      </c>
      <c r="V46" s="5">
        <v>23</v>
      </c>
      <c r="W46" s="18">
        <f t="shared" si="7"/>
        <v>46</v>
      </c>
      <c r="X46" s="74"/>
      <c r="Y46" s="20">
        <f t="shared" si="8"/>
        <v>92</v>
      </c>
      <c r="Z46" s="48" t="str">
        <f t="shared" si="9"/>
        <v>A</v>
      </c>
    </row>
    <row r="47" spans="1:26" ht="14.25" customHeight="1">
      <c r="D47" s="45">
        <v>5</v>
      </c>
      <c r="E47" s="45">
        <v>5653000561</v>
      </c>
      <c r="F47" s="45" t="s">
        <v>40</v>
      </c>
      <c r="G47" s="46" t="s">
        <v>154</v>
      </c>
      <c r="H47" s="47" t="s">
        <v>155</v>
      </c>
      <c r="I47" s="2">
        <v>1</v>
      </c>
      <c r="J47" s="2">
        <v>1</v>
      </c>
      <c r="K47" s="2">
        <v>1</v>
      </c>
      <c r="L47" s="6">
        <v>1</v>
      </c>
      <c r="M47" s="6">
        <v>1</v>
      </c>
      <c r="N47" s="6">
        <v>1</v>
      </c>
      <c r="O47" s="2">
        <v>1</v>
      </c>
      <c r="P47" s="6">
        <v>1</v>
      </c>
      <c r="Q47" s="3">
        <f t="shared" si="5"/>
        <v>8</v>
      </c>
      <c r="R47" s="18">
        <f t="shared" si="6"/>
        <v>20</v>
      </c>
      <c r="S47" s="17"/>
      <c r="T47" s="19">
        <v>26</v>
      </c>
      <c r="V47" s="5">
        <v>16</v>
      </c>
      <c r="W47" s="18">
        <f t="shared" si="7"/>
        <v>32</v>
      </c>
      <c r="X47" s="74"/>
      <c r="Y47" s="20">
        <f t="shared" si="8"/>
        <v>78</v>
      </c>
      <c r="Z47" s="48" t="str">
        <f t="shared" si="9"/>
        <v>B+</v>
      </c>
    </row>
    <row r="48" spans="1:26" ht="14.25" customHeight="1">
      <c r="D48" s="45">
        <v>5</v>
      </c>
      <c r="E48" s="45">
        <v>5653000876</v>
      </c>
      <c r="F48" s="45" t="s">
        <v>40</v>
      </c>
      <c r="G48" s="46" t="s">
        <v>194</v>
      </c>
      <c r="H48" s="47" t="s">
        <v>195</v>
      </c>
      <c r="I48" s="2">
        <v>1</v>
      </c>
      <c r="J48" s="2">
        <v>1</v>
      </c>
      <c r="K48" s="2">
        <v>0</v>
      </c>
      <c r="L48" s="6">
        <v>1</v>
      </c>
      <c r="M48" s="6">
        <v>1</v>
      </c>
      <c r="N48" s="6">
        <v>1</v>
      </c>
      <c r="O48" s="2">
        <v>0</v>
      </c>
      <c r="P48" s="6">
        <v>1</v>
      </c>
      <c r="Q48" s="3">
        <f t="shared" si="5"/>
        <v>6</v>
      </c>
      <c r="R48" s="18">
        <f t="shared" si="6"/>
        <v>15</v>
      </c>
      <c r="S48" s="17"/>
      <c r="T48" s="19">
        <v>26</v>
      </c>
      <c r="V48" s="5">
        <v>24</v>
      </c>
      <c r="W48" s="18">
        <f t="shared" si="7"/>
        <v>48</v>
      </c>
      <c r="X48" s="74"/>
      <c r="Y48" s="20">
        <f t="shared" si="8"/>
        <v>89</v>
      </c>
      <c r="Z48" s="48" t="str">
        <f t="shared" si="9"/>
        <v>A</v>
      </c>
    </row>
    <row r="49" spans="1:26" ht="14.25" customHeight="1">
      <c r="D49" s="45">
        <v>5</v>
      </c>
      <c r="E49" s="45">
        <v>5653000777</v>
      </c>
      <c r="F49" s="45" t="s">
        <v>41</v>
      </c>
      <c r="G49" s="46" t="s">
        <v>248</v>
      </c>
      <c r="H49" s="47" t="s">
        <v>249</v>
      </c>
      <c r="I49" s="2">
        <v>1</v>
      </c>
      <c r="J49" s="2">
        <v>1</v>
      </c>
      <c r="K49" s="2">
        <v>1</v>
      </c>
      <c r="L49" s="6">
        <v>1</v>
      </c>
      <c r="M49" s="6">
        <v>1</v>
      </c>
      <c r="N49" s="6">
        <v>1</v>
      </c>
      <c r="O49" s="2">
        <v>1</v>
      </c>
      <c r="P49" s="6">
        <v>1</v>
      </c>
      <c r="Q49" s="3">
        <f t="shared" si="5"/>
        <v>8</v>
      </c>
      <c r="R49" s="18">
        <f t="shared" si="6"/>
        <v>20</v>
      </c>
      <c r="S49" s="17"/>
      <c r="T49" s="19">
        <v>26</v>
      </c>
      <c r="V49" s="5">
        <v>20</v>
      </c>
      <c r="W49" s="18">
        <f t="shared" si="7"/>
        <v>40</v>
      </c>
      <c r="X49" s="74"/>
      <c r="Y49" s="20">
        <f t="shared" si="8"/>
        <v>86</v>
      </c>
      <c r="Z49" s="48" t="str">
        <f t="shared" si="9"/>
        <v>A</v>
      </c>
    </row>
    <row r="50" spans="1:26" ht="14.25" customHeight="1">
      <c r="D50" s="45">
        <v>5</v>
      </c>
      <c r="E50" s="45"/>
      <c r="F50" s="45" t="s">
        <v>40</v>
      </c>
      <c r="G50" s="46" t="s">
        <v>277</v>
      </c>
      <c r="H50" s="47" t="s">
        <v>278</v>
      </c>
      <c r="I50" s="2">
        <v>1</v>
      </c>
      <c r="J50" s="2">
        <v>1</v>
      </c>
      <c r="K50" s="2">
        <v>1</v>
      </c>
      <c r="L50" s="6">
        <v>1</v>
      </c>
      <c r="M50" s="6">
        <v>0</v>
      </c>
      <c r="N50" s="6">
        <v>1</v>
      </c>
      <c r="O50" s="2">
        <v>1</v>
      </c>
      <c r="P50" s="6">
        <v>1</v>
      </c>
      <c r="Q50" s="3">
        <f t="shared" si="5"/>
        <v>7</v>
      </c>
      <c r="R50" s="18">
        <f t="shared" si="6"/>
        <v>17.5</v>
      </c>
      <c r="S50" s="17"/>
      <c r="T50" s="19">
        <v>26</v>
      </c>
      <c r="V50" s="5">
        <v>21</v>
      </c>
      <c r="W50" s="18">
        <f t="shared" si="7"/>
        <v>42</v>
      </c>
      <c r="X50" s="74"/>
      <c r="Y50" s="20">
        <f t="shared" si="8"/>
        <v>85.5</v>
      </c>
      <c r="Z50" s="48" t="str">
        <f t="shared" si="9"/>
        <v>A</v>
      </c>
    </row>
    <row r="51" spans="1:26" ht="14.25" customHeight="1">
      <c r="D51" s="45">
        <v>5</v>
      </c>
      <c r="E51" s="45">
        <v>5153500110</v>
      </c>
      <c r="F51" s="45" t="s">
        <v>40</v>
      </c>
      <c r="G51" s="46" t="s">
        <v>279</v>
      </c>
      <c r="H51" s="47" t="s">
        <v>280</v>
      </c>
      <c r="I51" s="2">
        <v>1</v>
      </c>
      <c r="J51" s="2">
        <v>1</v>
      </c>
      <c r="K51" s="2">
        <v>1</v>
      </c>
      <c r="L51" s="6">
        <v>1</v>
      </c>
      <c r="M51" s="6">
        <v>1</v>
      </c>
      <c r="N51" s="6">
        <v>1</v>
      </c>
      <c r="O51" s="2">
        <v>1</v>
      </c>
      <c r="P51" s="6">
        <v>1</v>
      </c>
      <c r="Q51" s="3">
        <f t="shared" si="5"/>
        <v>8</v>
      </c>
      <c r="R51" s="18">
        <f t="shared" si="6"/>
        <v>20</v>
      </c>
      <c r="S51" s="17"/>
      <c r="T51" s="19">
        <v>26</v>
      </c>
      <c r="V51" s="5">
        <v>25</v>
      </c>
      <c r="W51" s="18">
        <f t="shared" si="7"/>
        <v>50</v>
      </c>
      <c r="X51" s="74"/>
      <c r="Y51" s="20">
        <f t="shared" si="8"/>
        <v>96</v>
      </c>
      <c r="Z51" s="48" t="str">
        <f t="shared" si="9"/>
        <v>A</v>
      </c>
    </row>
    <row r="52" spans="1:26" ht="14.25" customHeight="1">
      <c r="D52" s="45">
        <v>5</v>
      </c>
      <c r="E52" s="45"/>
      <c r="F52" s="45" t="s">
        <v>41</v>
      </c>
      <c r="G52" s="46" t="s">
        <v>344</v>
      </c>
      <c r="H52" s="47" t="s">
        <v>345</v>
      </c>
      <c r="I52" s="2">
        <v>0</v>
      </c>
      <c r="J52" s="2">
        <v>0</v>
      </c>
      <c r="K52" s="2">
        <v>0</v>
      </c>
      <c r="L52" s="6">
        <v>1</v>
      </c>
      <c r="M52" s="6">
        <v>1</v>
      </c>
      <c r="N52" s="6">
        <v>1</v>
      </c>
      <c r="O52" s="2">
        <v>1</v>
      </c>
      <c r="P52" s="6">
        <v>1</v>
      </c>
      <c r="Q52" s="3">
        <f t="shared" si="5"/>
        <v>5</v>
      </c>
      <c r="R52" s="18">
        <f t="shared" si="6"/>
        <v>12.5</v>
      </c>
      <c r="S52" s="17"/>
      <c r="T52" s="19">
        <v>26</v>
      </c>
      <c r="V52" s="5">
        <v>21</v>
      </c>
      <c r="W52" s="18">
        <f t="shared" si="7"/>
        <v>42</v>
      </c>
      <c r="X52" s="74"/>
      <c r="Y52" s="20">
        <f t="shared" si="8"/>
        <v>80.5</v>
      </c>
      <c r="Z52" s="48" t="str">
        <f t="shared" si="9"/>
        <v>A</v>
      </c>
    </row>
    <row r="53" spans="1:26" ht="14.25" customHeight="1">
      <c r="A53" s="59"/>
      <c r="B53" s="59"/>
      <c r="C53" s="60"/>
      <c r="D53" s="53">
        <v>6</v>
      </c>
      <c r="E53" s="53">
        <v>5653000124</v>
      </c>
      <c r="F53" s="53" t="s">
        <v>40</v>
      </c>
      <c r="G53" s="54" t="s">
        <v>180</v>
      </c>
      <c r="H53" s="55" t="s">
        <v>181</v>
      </c>
      <c r="I53" s="2">
        <v>1</v>
      </c>
      <c r="J53" s="2">
        <v>1</v>
      </c>
      <c r="K53" s="2">
        <v>1</v>
      </c>
      <c r="L53" s="6">
        <v>1</v>
      </c>
      <c r="M53" s="6">
        <v>1</v>
      </c>
      <c r="N53" s="6">
        <v>1</v>
      </c>
      <c r="O53" s="2">
        <v>1</v>
      </c>
      <c r="P53" s="6">
        <v>1</v>
      </c>
      <c r="Q53" s="3">
        <f t="shared" si="5"/>
        <v>8</v>
      </c>
      <c r="R53" s="18">
        <f t="shared" si="6"/>
        <v>20</v>
      </c>
      <c r="S53" s="17"/>
      <c r="T53" s="19">
        <v>24</v>
      </c>
      <c r="V53" s="5">
        <v>21</v>
      </c>
      <c r="W53" s="18">
        <f t="shared" si="7"/>
        <v>42</v>
      </c>
      <c r="X53" s="74"/>
      <c r="Y53" s="20">
        <f t="shared" si="8"/>
        <v>86</v>
      </c>
      <c r="Z53" s="48" t="str">
        <f t="shared" si="9"/>
        <v>A</v>
      </c>
    </row>
    <row r="54" spans="1:26" ht="14.25" customHeight="1">
      <c r="D54" s="53">
        <v>6</v>
      </c>
      <c r="E54" s="53">
        <v>5653000090</v>
      </c>
      <c r="F54" s="53" t="s">
        <v>41</v>
      </c>
      <c r="G54" s="54" t="s">
        <v>182</v>
      </c>
      <c r="H54" s="55" t="s">
        <v>183</v>
      </c>
      <c r="I54" s="2">
        <v>1</v>
      </c>
      <c r="J54" s="2">
        <v>1</v>
      </c>
      <c r="K54" s="2">
        <v>1</v>
      </c>
      <c r="L54" s="6">
        <v>1</v>
      </c>
      <c r="M54" s="6">
        <v>1</v>
      </c>
      <c r="N54" s="6">
        <v>1</v>
      </c>
      <c r="O54" s="2">
        <v>1</v>
      </c>
      <c r="P54" s="6">
        <v>1</v>
      </c>
      <c r="Q54" s="3">
        <f t="shared" si="5"/>
        <v>8</v>
      </c>
      <c r="R54" s="18">
        <f t="shared" si="6"/>
        <v>20</v>
      </c>
      <c r="S54" s="17"/>
      <c r="T54" s="19">
        <v>24</v>
      </c>
      <c r="V54" s="5">
        <v>23</v>
      </c>
      <c r="W54" s="18">
        <f t="shared" si="7"/>
        <v>46</v>
      </c>
      <c r="X54" s="74"/>
      <c r="Y54" s="20">
        <f t="shared" si="8"/>
        <v>90</v>
      </c>
      <c r="Z54" s="48" t="str">
        <f t="shared" si="9"/>
        <v>A</v>
      </c>
    </row>
    <row r="55" spans="1:26" ht="14.25" customHeight="1">
      <c r="D55" s="53">
        <v>6</v>
      </c>
      <c r="E55" s="53">
        <v>5653000173</v>
      </c>
      <c r="F55" s="53" t="s">
        <v>40</v>
      </c>
      <c r="G55" s="54" t="s">
        <v>184</v>
      </c>
      <c r="H55" s="55" t="s">
        <v>185</v>
      </c>
      <c r="I55" s="2">
        <v>1</v>
      </c>
      <c r="J55" s="2">
        <v>1</v>
      </c>
      <c r="K55" s="2">
        <v>1</v>
      </c>
      <c r="L55" s="6">
        <v>1</v>
      </c>
      <c r="M55" s="6">
        <v>1</v>
      </c>
      <c r="N55" s="6">
        <v>1</v>
      </c>
      <c r="O55" s="2">
        <v>1</v>
      </c>
      <c r="P55" s="6">
        <v>1</v>
      </c>
      <c r="Q55" s="3">
        <f t="shared" si="5"/>
        <v>8</v>
      </c>
      <c r="R55" s="18">
        <f t="shared" si="6"/>
        <v>20</v>
      </c>
      <c r="S55" s="17"/>
      <c r="T55" s="19">
        <v>24</v>
      </c>
      <c r="V55" s="5">
        <v>8</v>
      </c>
      <c r="W55" s="18">
        <f t="shared" si="7"/>
        <v>16</v>
      </c>
      <c r="X55" s="74"/>
      <c r="Y55" s="20">
        <f t="shared" si="8"/>
        <v>60</v>
      </c>
      <c r="Z55" s="48" t="str">
        <f t="shared" si="9"/>
        <v>C</v>
      </c>
    </row>
    <row r="56" spans="1:26" ht="14.25" customHeight="1">
      <c r="D56" s="53">
        <v>6</v>
      </c>
      <c r="E56" s="53">
        <v>5653000223</v>
      </c>
      <c r="F56" s="53" t="s">
        <v>40</v>
      </c>
      <c r="G56" s="54" t="s">
        <v>186</v>
      </c>
      <c r="H56" s="55" t="s">
        <v>187</v>
      </c>
      <c r="I56" s="2">
        <v>1</v>
      </c>
      <c r="J56" s="2">
        <v>1</v>
      </c>
      <c r="K56" s="2">
        <v>1</v>
      </c>
      <c r="L56" s="6">
        <v>1</v>
      </c>
      <c r="M56" s="6">
        <v>1</v>
      </c>
      <c r="N56" s="6">
        <v>1</v>
      </c>
      <c r="O56" s="2">
        <v>1</v>
      </c>
      <c r="P56" s="6">
        <v>1</v>
      </c>
      <c r="Q56" s="3">
        <f t="shared" si="5"/>
        <v>8</v>
      </c>
      <c r="R56" s="18">
        <f t="shared" si="6"/>
        <v>20</v>
      </c>
      <c r="S56" s="17"/>
      <c r="T56" s="19">
        <v>24</v>
      </c>
      <c r="V56" s="5">
        <v>18</v>
      </c>
      <c r="W56" s="18">
        <f t="shared" si="7"/>
        <v>36</v>
      </c>
      <c r="X56" s="74"/>
      <c r="Y56" s="20">
        <f t="shared" si="8"/>
        <v>80</v>
      </c>
      <c r="Z56" s="48" t="str">
        <f t="shared" si="9"/>
        <v>A</v>
      </c>
    </row>
    <row r="57" spans="1:26" ht="14.25" customHeight="1">
      <c r="D57" s="53">
        <v>6</v>
      </c>
      <c r="E57" s="53">
        <v>5653000066</v>
      </c>
      <c r="F57" s="53" t="s">
        <v>41</v>
      </c>
      <c r="G57" s="54" t="s">
        <v>188</v>
      </c>
      <c r="H57" s="55" t="s">
        <v>189</v>
      </c>
      <c r="I57" s="2">
        <v>1</v>
      </c>
      <c r="J57" s="2">
        <v>1</v>
      </c>
      <c r="K57" s="2">
        <v>1</v>
      </c>
      <c r="L57" s="6">
        <v>1</v>
      </c>
      <c r="M57" s="6">
        <v>1</v>
      </c>
      <c r="N57" s="6">
        <v>1</v>
      </c>
      <c r="O57" s="2">
        <v>0</v>
      </c>
      <c r="P57" s="6">
        <v>1</v>
      </c>
      <c r="Q57" s="3">
        <f t="shared" si="5"/>
        <v>7</v>
      </c>
      <c r="R57" s="18">
        <f t="shared" si="6"/>
        <v>17.5</v>
      </c>
      <c r="S57" s="17"/>
      <c r="T57" s="19">
        <v>24</v>
      </c>
      <c r="V57" s="5">
        <v>8</v>
      </c>
      <c r="W57" s="18">
        <f t="shared" si="7"/>
        <v>16</v>
      </c>
      <c r="X57" s="74"/>
      <c r="Y57" s="20">
        <f t="shared" si="8"/>
        <v>57.5</v>
      </c>
      <c r="Z57" s="48" t="str">
        <f t="shared" si="9"/>
        <v>D+</v>
      </c>
    </row>
    <row r="58" spans="1:26" ht="14.25" customHeight="1">
      <c r="D58" s="53">
        <v>6</v>
      </c>
      <c r="E58" s="53">
        <v>5653000736</v>
      </c>
      <c r="F58" s="53" t="s">
        <v>40</v>
      </c>
      <c r="G58" s="54" t="s">
        <v>190</v>
      </c>
      <c r="H58" s="55" t="s">
        <v>191</v>
      </c>
      <c r="I58" s="2">
        <v>1</v>
      </c>
      <c r="J58" s="2">
        <v>1</v>
      </c>
      <c r="K58" s="2">
        <v>1</v>
      </c>
      <c r="L58" s="6">
        <v>1</v>
      </c>
      <c r="M58" s="6">
        <v>1</v>
      </c>
      <c r="N58" s="6">
        <v>1</v>
      </c>
      <c r="O58" s="2">
        <v>1</v>
      </c>
      <c r="P58" s="6">
        <v>1</v>
      </c>
      <c r="Q58" s="3">
        <f t="shared" si="5"/>
        <v>8</v>
      </c>
      <c r="R58" s="18">
        <f t="shared" si="6"/>
        <v>20</v>
      </c>
      <c r="S58" s="17"/>
      <c r="T58" s="19">
        <v>24</v>
      </c>
      <c r="V58" s="5">
        <v>23</v>
      </c>
      <c r="W58" s="18">
        <f t="shared" si="7"/>
        <v>46</v>
      </c>
      <c r="X58" s="74"/>
      <c r="Y58" s="20">
        <f t="shared" si="8"/>
        <v>90</v>
      </c>
      <c r="Z58" s="48" t="str">
        <f t="shared" si="9"/>
        <v>A</v>
      </c>
    </row>
    <row r="59" spans="1:26" ht="14.25" customHeight="1">
      <c r="D59" s="53">
        <v>6</v>
      </c>
      <c r="E59" s="53"/>
      <c r="F59" s="53" t="s">
        <v>41</v>
      </c>
      <c r="G59" s="54" t="s">
        <v>192</v>
      </c>
      <c r="H59" s="55" t="s">
        <v>193</v>
      </c>
      <c r="I59" s="2">
        <v>1</v>
      </c>
      <c r="J59" s="2">
        <v>1</v>
      </c>
      <c r="K59" s="2">
        <v>1</v>
      </c>
      <c r="L59" s="6">
        <v>1</v>
      </c>
      <c r="M59" s="6">
        <v>1</v>
      </c>
      <c r="N59" s="6">
        <v>1</v>
      </c>
      <c r="O59" s="2">
        <v>1</v>
      </c>
      <c r="P59" s="6">
        <v>1</v>
      </c>
      <c r="Q59" s="3">
        <f t="shared" si="5"/>
        <v>8</v>
      </c>
      <c r="R59" s="18">
        <f t="shared" si="6"/>
        <v>20</v>
      </c>
      <c r="S59" s="17"/>
      <c r="T59" s="19">
        <v>24</v>
      </c>
      <c r="V59" s="5">
        <v>7</v>
      </c>
      <c r="W59" s="18">
        <f t="shared" si="7"/>
        <v>14</v>
      </c>
      <c r="X59" s="74"/>
      <c r="Y59" s="20">
        <f t="shared" si="8"/>
        <v>58</v>
      </c>
      <c r="Z59" s="48" t="str">
        <f t="shared" si="9"/>
        <v>D+</v>
      </c>
    </row>
    <row r="60" spans="1:26" ht="14.25" customHeight="1">
      <c r="D60" s="45">
        <v>7</v>
      </c>
      <c r="E60" s="45">
        <v>5653000462</v>
      </c>
      <c r="F60" s="45" t="s">
        <v>41</v>
      </c>
      <c r="G60" s="46" t="s">
        <v>92</v>
      </c>
      <c r="H60" s="47" t="s">
        <v>93</v>
      </c>
      <c r="I60" s="2">
        <v>1</v>
      </c>
      <c r="J60" s="2">
        <v>1</v>
      </c>
      <c r="K60" s="2">
        <v>1</v>
      </c>
      <c r="L60" s="6">
        <v>1</v>
      </c>
      <c r="M60" s="6">
        <v>1</v>
      </c>
      <c r="N60" s="6">
        <v>1</v>
      </c>
      <c r="O60" s="2">
        <v>1</v>
      </c>
      <c r="P60" s="6">
        <v>1</v>
      </c>
      <c r="Q60" s="3">
        <f t="shared" si="5"/>
        <v>8</v>
      </c>
      <c r="R60" s="18">
        <f t="shared" si="6"/>
        <v>20</v>
      </c>
      <c r="S60" s="17"/>
      <c r="T60" s="19">
        <v>23.5</v>
      </c>
      <c r="V60" s="5">
        <v>8</v>
      </c>
      <c r="W60" s="18">
        <f t="shared" si="7"/>
        <v>16</v>
      </c>
      <c r="X60" s="74"/>
      <c r="Y60" s="20">
        <f t="shared" si="8"/>
        <v>59.5</v>
      </c>
      <c r="Z60" s="48" t="str">
        <f t="shared" si="9"/>
        <v>C</v>
      </c>
    </row>
    <row r="61" spans="1:26" ht="14.25" customHeight="1">
      <c r="A61" s="57"/>
      <c r="B61" s="57"/>
      <c r="C61" s="58"/>
      <c r="D61" s="45">
        <v>7</v>
      </c>
      <c r="E61" s="45">
        <v>5653000504</v>
      </c>
      <c r="F61" s="45" t="s">
        <v>41</v>
      </c>
      <c r="G61" s="46" t="s">
        <v>94</v>
      </c>
      <c r="H61" s="47" t="s">
        <v>95</v>
      </c>
      <c r="I61" s="2">
        <v>1</v>
      </c>
      <c r="J61" s="2">
        <v>1</v>
      </c>
      <c r="K61" s="2">
        <v>1</v>
      </c>
      <c r="L61" s="6">
        <v>1</v>
      </c>
      <c r="M61" s="6">
        <v>1</v>
      </c>
      <c r="N61" s="6">
        <v>1</v>
      </c>
      <c r="O61" s="2">
        <v>1</v>
      </c>
      <c r="P61" s="6">
        <v>1</v>
      </c>
      <c r="Q61" s="3">
        <f t="shared" si="5"/>
        <v>8</v>
      </c>
      <c r="R61" s="18">
        <f t="shared" si="6"/>
        <v>20</v>
      </c>
      <c r="S61" s="17"/>
      <c r="T61" s="19">
        <v>23.5</v>
      </c>
      <c r="V61" s="5">
        <v>18</v>
      </c>
      <c r="W61" s="18">
        <f t="shared" si="7"/>
        <v>36</v>
      </c>
      <c r="X61" s="74"/>
      <c r="Y61" s="20">
        <f t="shared" si="8"/>
        <v>79.5</v>
      </c>
      <c r="Z61" s="48" t="str">
        <f t="shared" si="9"/>
        <v>A</v>
      </c>
    </row>
    <row r="62" spans="1:26" ht="14.25" customHeight="1">
      <c r="A62" s="57"/>
      <c r="B62" s="57"/>
      <c r="C62" s="58"/>
      <c r="D62" s="45">
        <v>7</v>
      </c>
      <c r="E62" s="45">
        <v>5653000645</v>
      </c>
      <c r="F62" s="45" t="s">
        <v>40</v>
      </c>
      <c r="G62" s="46" t="s">
        <v>96</v>
      </c>
      <c r="H62" s="47"/>
      <c r="I62" s="2">
        <v>1</v>
      </c>
      <c r="J62" s="2">
        <v>1</v>
      </c>
      <c r="K62" s="2">
        <v>1</v>
      </c>
      <c r="L62" s="6">
        <v>1</v>
      </c>
      <c r="M62" s="6">
        <v>1</v>
      </c>
      <c r="N62" s="6">
        <v>1</v>
      </c>
      <c r="O62" s="2">
        <v>1</v>
      </c>
      <c r="P62" s="6">
        <v>1</v>
      </c>
      <c r="Q62" s="3">
        <f t="shared" si="5"/>
        <v>8</v>
      </c>
      <c r="R62" s="18">
        <f t="shared" si="6"/>
        <v>20</v>
      </c>
      <c r="S62" s="17"/>
      <c r="T62" s="19">
        <v>23.5</v>
      </c>
      <c r="V62" s="5">
        <v>17</v>
      </c>
      <c r="W62" s="18">
        <f t="shared" si="7"/>
        <v>34</v>
      </c>
      <c r="X62" s="74"/>
      <c r="Y62" s="20">
        <f t="shared" si="8"/>
        <v>77.5</v>
      </c>
      <c r="Z62" s="48" t="str">
        <f t="shared" si="9"/>
        <v>B+</v>
      </c>
    </row>
    <row r="63" spans="1:26" ht="14.25" customHeight="1">
      <c r="A63" s="57"/>
      <c r="B63" s="57"/>
      <c r="C63" s="58"/>
      <c r="D63" s="45">
        <v>7</v>
      </c>
      <c r="E63" s="45">
        <v>5653000405</v>
      </c>
      <c r="F63" s="45" t="s">
        <v>41</v>
      </c>
      <c r="G63" s="46" t="s">
        <v>107</v>
      </c>
      <c r="H63" s="47" t="s">
        <v>108</v>
      </c>
      <c r="I63" s="2">
        <v>1</v>
      </c>
      <c r="J63" s="2">
        <v>1</v>
      </c>
      <c r="K63" s="2">
        <v>1</v>
      </c>
      <c r="L63" s="6">
        <v>1</v>
      </c>
      <c r="M63" s="6">
        <v>1</v>
      </c>
      <c r="N63" s="6">
        <v>1</v>
      </c>
      <c r="O63" s="2">
        <v>1</v>
      </c>
      <c r="P63" s="6">
        <v>1</v>
      </c>
      <c r="Q63" s="3">
        <f t="shared" si="5"/>
        <v>8</v>
      </c>
      <c r="R63" s="18">
        <f t="shared" si="6"/>
        <v>20</v>
      </c>
      <c r="S63" s="17"/>
      <c r="T63" s="19">
        <v>23.5</v>
      </c>
      <c r="V63" s="5">
        <v>21</v>
      </c>
      <c r="W63" s="18">
        <f t="shared" si="7"/>
        <v>42</v>
      </c>
      <c r="X63" s="74"/>
      <c r="Y63" s="20">
        <f t="shared" si="8"/>
        <v>85.5</v>
      </c>
      <c r="Z63" s="48" t="str">
        <f t="shared" si="9"/>
        <v>A</v>
      </c>
    </row>
    <row r="64" spans="1:26" ht="14.25" customHeight="1">
      <c r="D64" s="45">
        <v>7</v>
      </c>
      <c r="E64" s="45"/>
      <c r="F64" s="45" t="s">
        <v>40</v>
      </c>
      <c r="G64" s="46" t="s">
        <v>292</v>
      </c>
      <c r="H64" s="47" t="s">
        <v>293</v>
      </c>
      <c r="I64" s="2">
        <v>1</v>
      </c>
      <c r="J64" s="2">
        <v>0</v>
      </c>
      <c r="K64" s="2">
        <v>1</v>
      </c>
      <c r="L64" s="6">
        <v>1</v>
      </c>
      <c r="M64" s="6">
        <v>1</v>
      </c>
      <c r="N64" s="6">
        <v>1</v>
      </c>
      <c r="O64" s="2">
        <v>1</v>
      </c>
      <c r="P64" s="6">
        <v>1</v>
      </c>
      <c r="Q64" s="3">
        <f t="shared" si="5"/>
        <v>7</v>
      </c>
      <c r="R64" s="18">
        <f t="shared" si="6"/>
        <v>17.5</v>
      </c>
      <c r="S64" s="17"/>
      <c r="T64" s="19">
        <v>23.5</v>
      </c>
      <c r="V64" s="5">
        <v>19</v>
      </c>
      <c r="W64" s="18">
        <f t="shared" si="7"/>
        <v>38</v>
      </c>
      <c r="X64" s="74"/>
      <c r="Y64" s="20">
        <f t="shared" si="8"/>
        <v>79</v>
      </c>
      <c r="Z64" s="48" t="str">
        <f t="shared" si="9"/>
        <v>B+</v>
      </c>
    </row>
    <row r="65" spans="1:26" ht="14.25" customHeight="1">
      <c r="D65" s="45">
        <v>7</v>
      </c>
      <c r="E65" s="45">
        <v>5353000390</v>
      </c>
      <c r="F65" s="45" t="s">
        <v>40</v>
      </c>
      <c r="G65" s="46" t="s">
        <v>311</v>
      </c>
      <c r="H65" s="47" t="s">
        <v>312</v>
      </c>
      <c r="I65" s="2">
        <v>0</v>
      </c>
      <c r="J65" s="2">
        <v>1</v>
      </c>
      <c r="K65" s="2">
        <v>1</v>
      </c>
      <c r="L65" s="6">
        <v>1</v>
      </c>
      <c r="M65" s="6">
        <v>1</v>
      </c>
      <c r="N65" s="6">
        <v>1</v>
      </c>
      <c r="O65" s="2">
        <v>1</v>
      </c>
      <c r="P65" s="6">
        <v>1</v>
      </c>
      <c r="Q65" s="3">
        <f t="shared" si="5"/>
        <v>7</v>
      </c>
      <c r="R65" s="18">
        <f t="shared" si="6"/>
        <v>17.5</v>
      </c>
      <c r="S65" s="17"/>
      <c r="T65" s="19">
        <v>23.5</v>
      </c>
      <c r="V65" s="5">
        <v>22</v>
      </c>
      <c r="W65" s="18">
        <f t="shared" si="7"/>
        <v>44</v>
      </c>
      <c r="X65" s="74"/>
      <c r="Y65" s="20">
        <f t="shared" si="8"/>
        <v>85</v>
      </c>
      <c r="Z65" s="48" t="str">
        <f t="shared" si="9"/>
        <v>A</v>
      </c>
    </row>
    <row r="66" spans="1:26" ht="14.25" customHeight="1">
      <c r="D66" s="45">
        <v>7</v>
      </c>
      <c r="E66" s="45"/>
      <c r="F66" s="45" t="s">
        <v>40</v>
      </c>
      <c r="G66" s="46" t="s">
        <v>315</v>
      </c>
      <c r="H66" s="47" t="s">
        <v>316</v>
      </c>
      <c r="I66" s="2">
        <v>0</v>
      </c>
      <c r="J66" s="2">
        <v>1</v>
      </c>
      <c r="K66" s="2">
        <v>0</v>
      </c>
      <c r="L66" s="6">
        <v>1</v>
      </c>
      <c r="M66" s="6">
        <v>1</v>
      </c>
      <c r="N66" s="6">
        <v>1</v>
      </c>
      <c r="O66" s="2">
        <v>1</v>
      </c>
      <c r="P66" s="6">
        <v>1</v>
      </c>
      <c r="Q66" s="3">
        <f t="shared" si="5"/>
        <v>6</v>
      </c>
      <c r="R66" s="18">
        <f t="shared" si="6"/>
        <v>15</v>
      </c>
      <c r="S66" s="17"/>
      <c r="T66" s="19">
        <v>23.5</v>
      </c>
      <c r="V66" s="5">
        <v>24</v>
      </c>
      <c r="W66" s="18">
        <f t="shared" si="7"/>
        <v>48</v>
      </c>
      <c r="X66" s="74"/>
      <c r="Y66" s="20">
        <f t="shared" si="8"/>
        <v>86.5</v>
      </c>
      <c r="Z66" s="48" t="str">
        <f t="shared" si="9"/>
        <v>A</v>
      </c>
    </row>
    <row r="67" spans="1:26" ht="14.25" customHeight="1">
      <c r="D67" s="45">
        <v>7</v>
      </c>
      <c r="E67" s="45">
        <v>5653000470</v>
      </c>
      <c r="F67" s="45" t="s">
        <v>41</v>
      </c>
      <c r="G67" s="46" t="s">
        <v>334</v>
      </c>
      <c r="H67" s="47" t="s">
        <v>333</v>
      </c>
      <c r="I67" s="2">
        <v>0</v>
      </c>
      <c r="J67" s="2">
        <v>1</v>
      </c>
      <c r="K67" s="2">
        <v>1</v>
      </c>
      <c r="L67" s="6">
        <v>1</v>
      </c>
      <c r="M67" s="6">
        <v>1</v>
      </c>
      <c r="N67" s="6">
        <v>1</v>
      </c>
      <c r="O67" s="2">
        <v>1</v>
      </c>
      <c r="P67" s="6">
        <v>1</v>
      </c>
      <c r="Q67" s="3">
        <f t="shared" si="5"/>
        <v>7</v>
      </c>
      <c r="R67" s="18">
        <f t="shared" si="6"/>
        <v>17.5</v>
      </c>
      <c r="S67" s="17"/>
      <c r="T67" s="19">
        <v>23.5</v>
      </c>
      <c r="V67" s="5">
        <v>20</v>
      </c>
      <c r="W67" s="18">
        <f t="shared" si="7"/>
        <v>40</v>
      </c>
      <c r="X67" s="74"/>
      <c r="Y67" s="20">
        <f t="shared" si="8"/>
        <v>81</v>
      </c>
      <c r="Z67" s="48" t="str">
        <f t="shared" si="9"/>
        <v>A</v>
      </c>
    </row>
    <row r="68" spans="1:26" ht="14.25" customHeight="1">
      <c r="D68" s="53">
        <v>8</v>
      </c>
      <c r="E68" s="53">
        <v>5653000058</v>
      </c>
      <c r="F68" s="53" t="s">
        <v>41</v>
      </c>
      <c r="G68" s="54" t="s">
        <v>176</v>
      </c>
      <c r="H68" s="55" t="s">
        <v>177</v>
      </c>
      <c r="I68" s="2">
        <v>1</v>
      </c>
      <c r="J68" s="2">
        <v>1</v>
      </c>
      <c r="K68" s="2">
        <v>1</v>
      </c>
      <c r="L68" s="6">
        <v>1</v>
      </c>
      <c r="M68" s="6">
        <v>1</v>
      </c>
      <c r="N68" s="6">
        <v>1</v>
      </c>
      <c r="O68" s="2">
        <v>1</v>
      </c>
      <c r="P68" s="6">
        <v>1</v>
      </c>
      <c r="Q68" s="3">
        <f t="shared" si="5"/>
        <v>8</v>
      </c>
      <c r="R68" s="18">
        <f t="shared" si="6"/>
        <v>20</v>
      </c>
      <c r="S68" s="17"/>
      <c r="T68" s="19">
        <v>11</v>
      </c>
      <c r="V68" s="5">
        <v>17</v>
      </c>
      <c r="W68" s="18">
        <f t="shared" si="7"/>
        <v>34</v>
      </c>
      <c r="X68" s="74"/>
      <c r="Y68" s="20">
        <f t="shared" si="8"/>
        <v>65</v>
      </c>
      <c r="Z68" s="48" t="str">
        <f t="shared" si="9"/>
        <v>C+</v>
      </c>
    </row>
    <row r="69" spans="1:26" ht="14.25" customHeight="1">
      <c r="D69" s="53">
        <v>8</v>
      </c>
      <c r="E69" s="53">
        <v>5653000728</v>
      </c>
      <c r="F69" s="53" t="s">
        <v>40</v>
      </c>
      <c r="G69" s="54" t="s">
        <v>178</v>
      </c>
      <c r="H69" s="55" t="s">
        <v>179</v>
      </c>
      <c r="I69" s="2">
        <v>1</v>
      </c>
      <c r="J69" s="2">
        <v>1</v>
      </c>
      <c r="K69" s="2">
        <v>1</v>
      </c>
      <c r="L69" s="6">
        <v>1</v>
      </c>
      <c r="M69" s="6">
        <v>1</v>
      </c>
      <c r="N69" s="6">
        <v>1</v>
      </c>
      <c r="O69" s="2">
        <v>1</v>
      </c>
      <c r="P69" s="6">
        <v>1</v>
      </c>
      <c r="Q69" s="3">
        <f t="shared" ref="Q69:Q100" si="10">SUM(I69:P69)</f>
        <v>8</v>
      </c>
      <c r="R69" s="18">
        <f t="shared" ref="R69:R100" si="11">Q69/8*20</f>
        <v>20</v>
      </c>
      <c r="S69" s="17"/>
      <c r="T69" s="19">
        <v>11</v>
      </c>
      <c r="V69" s="5">
        <v>20</v>
      </c>
      <c r="W69" s="18">
        <f t="shared" ref="W69:W100" si="12">V69*2</f>
        <v>40</v>
      </c>
      <c r="X69" s="74"/>
      <c r="Y69" s="20">
        <f t="shared" ref="Y69:Y100" si="13">R69+T69+W69</f>
        <v>71</v>
      </c>
      <c r="Z69" s="48" t="str">
        <f t="shared" ref="Z69:Z100" si="14">IF(Y69&gt;=79.5,"A",IF(Y69&gt;=74.5,"B+",IF(Y69&gt;=69.5,"B",IF(Y69&gt;=64.5,"C+",IF(Y69&gt;=59.5,"C",IF(Y69&gt;=54.5,"D+",IF(Y69&gt;=44.5,"D",IF(Y69&lt;44.5,"FAIL"))))))))</f>
        <v>B</v>
      </c>
    </row>
    <row r="70" spans="1:26" ht="14.25" customHeight="1">
      <c r="D70" s="53">
        <v>8</v>
      </c>
      <c r="E70" s="53"/>
      <c r="F70" s="53" t="s">
        <v>40</v>
      </c>
      <c r="G70" s="54" t="s">
        <v>196</v>
      </c>
      <c r="H70" s="55" t="s">
        <v>197</v>
      </c>
      <c r="I70" s="2">
        <v>1</v>
      </c>
      <c r="J70" s="2">
        <v>1</v>
      </c>
      <c r="K70" s="2">
        <v>1</v>
      </c>
      <c r="L70" s="6">
        <v>1</v>
      </c>
      <c r="M70" s="6">
        <v>1</v>
      </c>
      <c r="N70" s="6">
        <v>1</v>
      </c>
      <c r="O70" s="2">
        <v>1</v>
      </c>
      <c r="P70" s="6">
        <v>1</v>
      </c>
      <c r="Q70" s="3">
        <f t="shared" si="10"/>
        <v>8</v>
      </c>
      <c r="R70" s="18">
        <f t="shared" si="11"/>
        <v>20</v>
      </c>
      <c r="S70" s="17"/>
      <c r="T70" s="19">
        <v>11</v>
      </c>
      <c r="V70" s="5">
        <v>21</v>
      </c>
      <c r="W70" s="18">
        <f t="shared" si="12"/>
        <v>42</v>
      </c>
      <c r="X70" s="74"/>
      <c r="Y70" s="20">
        <f t="shared" si="13"/>
        <v>73</v>
      </c>
      <c r="Z70" s="48" t="str">
        <f t="shared" si="14"/>
        <v>B</v>
      </c>
    </row>
    <row r="71" spans="1:26" ht="14.25" customHeight="1">
      <c r="D71" s="53">
        <v>8</v>
      </c>
      <c r="E71" s="53">
        <v>5653000249</v>
      </c>
      <c r="F71" s="53" t="s">
        <v>40</v>
      </c>
      <c r="G71" s="54" t="s">
        <v>198</v>
      </c>
      <c r="H71" s="55" t="s">
        <v>199</v>
      </c>
      <c r="I71" s="2">
        <v>1</v>
      </c>
      <c r="J71" s="2">
        <v>1</v>
      </c>
      <c r="K71" s="2">
        <v>1</v>
      </c>
      <c r="L71" s="6">
        <v>1</v>
      </c>
      <c r="M71" s="6">
        <v>1</v>
      </c>
      <c r="N71" s="6">
        <v>1</v>
      </c>
      <c r="O71" s="2">
        <v>1</v>
      </c>
      <c r="P71" s="6">
        <v>1</v>
      </c>
      <c r="Q71" s="3">
        <f t="shared" si="10"/>
        <v>8</v>
      </c>
      <c r="R71" s="18">
        <f t="shared" si="11"/>
        <v>20</v>
      </c>
      <c r="S71" s="17"/>
      <c r="T71" s="19">
        <v>11</v>
      </c>
      <c r="V71" s="5">
        <v>18</v>
      </c>
      <c r="W71" s="18">
        <f t="shared" si="12"/>
        <v>36</v>
      </c>
      <c r="X71" s="74"/>
      <c r="Y71" s="20">
        <f t="shared" si="13"/>
        <v>67</v>
      </c>
      <c r="Z71" s="48" t="str">
        <f t="shared" si="14"/>
        <v>C+</v>
      </c>
    </row>
    <row r="72" spans="1:26" ht="14.25" customHeight="1">
      <c r="A72" s="59"/>
      <c r="B72" s="59"/>
      <c r="C72" s="60"/>
      <c r="D72" s="53">
        <v>8</v>
      </c>
      <c r="E72" s="53"/>
      <c r="F72" s="53" t="s">
        <v>41</v>
      </c>
      <c r="G72" s="54" t="s">
        <v>200</v>
      </c>
      <c r="H72" s="55" t="s">
        <v>201</v>
      </c>
      <c r="I72" s="2">
        <v>1</v>
      </c>
      <c r="J72" s="2">
        <v>1</v>
      </c>
      <c r="K72" s="2">
        <v>1</v>
      </c>
      <c r="L72" s="6">
        <v>1</v>
      </c>
      <c r="M72" s="6">
        <v>1</v>
      </c>
      <c r="N72" s="6">
        <v>0</v>
      </c>
      <c r="O72" s="2">
        <v>1</v>
      </c>
      <c r="P72" s="6">
        <v>1</v>
      </c>
      <c r="Q72" s="3">
        <f t="shared" si="10"/>
        <v>7</v>
      </c>
      <c r="R72" s="18">
        <f t="shared" si="11"/>
        <v>17.5</v>
      </c>
      <c r="S72" s="17"/>
      <c r="T72" s="19">
        <v>11</v>
      </c>
      <c r="V72" s="5">
        <v>15</v>
      </c>
      <c r="W72" s="18">
        <f t="shared" si="12"/>
        <v>30</v>
      </c>
      <c r="X72" s="74"/>
      <c r="Y72" s="20">
        <f t="shared" si="13"/>
        <v>58.5</v>
      </c>
      <c r="Z72" s="48" t="str">
        <f t="shared" si="14"/>
        <v>D+</v>
      </c>
    </row>
    <row r="73" spans="1:26" ht="14.25" customHeight="1">
      <c r="D73" s="53">
        <v>8</v>
      </c>
      <c r="E73" s="53">
        <v>5653000199</v>
      </c>
      <c r="F73" s="53" t="s">
        <v>41</v>
      </c>
      <c r="G73" s="54" t="s">
        <v>202</v>
      </c>
      <c r="H73" s="55" t="s">
        <v>203</v>
      </c>
      <c r="I73" s="2">
        <v>1</v>
      </c>
      <c r="J73" s="2">
        <v>1</v>
      </c>
      <c r="K73" s="2">
        <v>1</v>
      </c>
      <c r="L73" s="6">
        <v>1</v>
      </c>
      <c r="M73" s="6">
        <v>1</v>
      </c>
      <c r="N73" s="6">
        <v>0</v>
      </c>
      <c r="O73" s="2">
        <v>1</v>
      </c>
      <c r="P73" s="6">
        <v>1</v>
      </c>
      <c r="Q73" s="3">
        <f t="shared" si="10"/>
        <v>7</v>
      </c>
      <c r="R73" s="18">
        <f t="shared" si="11"/>
        <v>17.5</v>
      </c>
      <c r="S73" s="17"/>
      <c r="T73" s="19">
        <v>11</v>
      </c>
      <c r="V73" s="5">
        <v>12</v>
      </c>
      <c r="W73" s="18">
        <f t="shared" si="12"/>
        <v>24</v>
      </c>
      <c r="X73" s="74"/>
      <c r="Y73" s="20">
        <f t="shared" si="13"/>
        <v>52.5</v>
      </c>
      <c r="Z73" s="48" t="str">
        <f t="shared" si="14"/>
        <v>D</v>
      </c>
    </row>
    <row r="74" spans="1:26" ht="14.25" customHeight="1">
      <c r="D74" s="53">
        <v>8</v>
      </c>
      <c r="E74" s="53"/>
      <c r="F74" s="53" t="s">
        <v>40</v>
      </c>
      <c r="G74" s="54" t="s">
        <v>220</v>
      </c>
      <c r="H74" s="55" t="s">
        <v>221</v>
      </c>
      <c r="I74" s="2">
        <v>1</v>
      </c>
      <c r="J74" s="2">
        <v>0</v>
      </c>
      <c r="K74" s="2">
        <v>1</v>
      </c>
      <c r="L74" s="6">
        <v>1</v>
      </c>
      <c r="M74" s="6">
        <v>1</v>
      </c>
      <c r="N74" s="6">
        <v>1</v>
      </c>
      <c r="O74" s="2">
        <v>1</v>
      </c>
      <c r="P74" s="6">
        <v>1</v>
      </c>
      <c r="Q74" s="3">
        <f t="shared" si="10"/>
        <v>7</v>
      </c>
      <c r="R74" s="18">
        <f t="shared" si="11"/>
        <v>17.5</v>
      </c>
      <c r="S74" s="17"/>
      <c r="T74" s="19">
        <v>11</v>
      </c>
      <c r="V74" s="5">
        <v>8</v>
      </c>
      <c r="W74" s="18">
        <f t="shared" si="12"/>
        <v>16</v>
      </c>
      <c r="X74" s="74"/>
      <c r="Y74" s="20">
        <f t="shared" si="13"/>
        <v>44.5</v>
      </c>
      <c r="Z74" s="48" t="str">
        <f t="shared" si="14"/>
        <v>D</v>
      </c>
    </row>
    <row r="75" spans="1:26" ht="14.25" customHeight="1">
      <c r="D75" s="53">
        <v>8</v>
      </c>
      <c r="E75" s="53"/>
      <c r="F75" s="53" t="s">
        <v>41</v>
      </c>
      <c r="G75" s="54" t="s">
        <v>222</v>
      </c>
      <c r="H75" s="55" t="s">
        <v>223</v>
      </c>
      <c r="I75" s="2">
        <v>1</v>
      </c>
      <c r="J75" s="2">
        <v>0</v>
      </c>
      <c r="K75" s="2">
        <v>1</v>
      </c>
      <c r="L75" s="6">
        <v>1</v>
      </c>
      <c r="M75" s="6">
        <v>1</v>
      </c>
      <c r="N75" s="6">
        <v>1</v>
      </c>
      <c r="O75" s="2">
        <v>1</v>
      </c>
      <c r="P75" s="6">
        <v>1</v>
      </c>
      <c r="Q75" s="3">
        <f t="shared" si="10"/>
        <v>7</v>
      </c>
      <c r="R75" s="18">
        <f t="shared" si="11"/>
        <v>17.5</v>
      </c>
      <c r="S75" s="17"/>
      <c r="T75" s="19">
        <v>11</v>
      </c>
      <c r="V75" s="5">
        <v>9</v>
      </c>
      <c r="W75" s="18">
        <f t="shared" si="12"/>
        <v>18</v>
      </c>
      <c r="X75" s="74"/>
      <c r="Y75" s="20">
        <f t="shared" si="13"/>
        <v>46.5</v>
      </c>
      <c r="Z75" s="48" t="str">
        <f t="shared" si="14"/>
        <v>D</v>
      </c>
    </row>
    <row r="76" spans="1:26" ht="14.25" customHeight="1">
      <c r="D76" s="53">
        <v>8</v>
      </c>
      <c r="E76" s="53">
        <v>5353530073</v>
      </c>
      <c r="F76" s="53" t="s">
        <v>41</v>
      </c>
      <c r="G76" s="54" t="s">
        <v>42</v>
      </c>
      <c r="H76" s="55" t="s">
        <v>43</v>
      </c>
      <c r="I76" s="2">
        <v>0</v>
      </c>
      <c r="J76" s="2">
        <v>0</v>
      </c>
      <c r="K76" s="2">
        <v>0</v>
      </c>
      <c r="L76" s="6">
        <v>1</v>
      </c>
      <c r="M76" s="6">
        <v>1</v>
      </c>
      <c r="N76" s="6">
        <v>1</v>
      </c>
      <c r="O76" s="2">
        <v>1</v>
      </c>
      <c r="P76" s="6">
        <v>1</v>
      </c>
      <c r="Q76" s="3">
        <f t="shared" si="10"/>
        <v>5</v>
      </c>
      <c r="R76" s="18">
        <f t="shared" si="11"/>
        <v>12.5</v>
      </c>
      <c r="S76" s="17"/>
      <c r="T76" s="19">
        <v>11</v>
      </c>
      <c r="V76" s="5">
        <v>16</v>
      </c>
      <c r="W76" s="18">
        <f t="shared" si="12"/>
        <v>32</v>
      </c>
      <c r="X76" s="74"/>
      <c r="Y76" s="20">
        <f t="shared" si="13"/>
        <v>55.5</v>
      </c>
      <c r="Z76" s="48" t="str">
        <f t="shared" si="14"/>
        <v>D+</v>
      </c>
    </row>
    <row r="77" spans="1:26" ht="14.25" customHeight="1">
      <c r="D77" s="45">
        <v>9</v>
      </c>
      <c r="E77" s="45">
        <v>5653001114</v>
      </c>
      <c r="F77" s="45" t="s">
        <v>40</v>
      </c>
      <c r="G77" s="46" t="s">
        <v>123</v>
      </c>
      <c r="H77" s="47" t="s">
        <v>124</v>
      </c>
      <c r="I77" s="2">
        <v>1</v>
      </c>
      <c r="J77" s="2">
        <v>1</v>
      </c>
      <c r="K77" s="2">
        <v>1</v>
      </c>
      <c r="L77" s="6">
        <v>1</v>
      </c>
      <c r="M77" s="6">
        <v>1</v>
      </c>
      <c r="N77" s="6">
        <v>1</v>
      </c>
      <c r="O77" s="2">
        <v>1</v>
      </c>
      <c r="P77" s="6">
        <v>1</v>
      </c>
      <c r="Q77" s="3">
        <f t="shared" si="10"/>
        <v>8</v>
      </c>
      <c r="R77" s="18">
        <f t="shared" si="11"/>
        <v>20</v>
      </c>
      <c r="S77" s="17"/>
      <c r="T77" s="19">
        <v>21.5</v>
      </c>
      <c r="V77" s="5">
        <v>25</v>
      </c>
      <c r="W77" s="18">
        <f t="shared" si="12"/>
        <v>50</v>
      </c>
      <c r="X77" s="74"/>
      <c r="Y77" s="20">
        <f t="shared" si="13"/>
        <v>91.5</v>
      </c>
      <c r="Z77" s="48" t="str">
        <f t="shared" si="14"/>
        <v>A</v>
      </c>
    </row>
    <row r="78" spans="1:26" ht="14.25" customHeight="1">
      <c r="D78" s="45">
        <v>9</v>
      </c>
      <c r="E78" s="45">
        <v>5653000157</v>
      </c>
      <c r="F78" s="45" t="s">
        <v>40</v>
      </c>
      <c r="G78" s="46" t="s">
        <v>79</v>
      </c>
      <c r="H78" s="47" t="s">
        <v>80</v>
      </c>
      <c r="I78" s="2">
        <v>1</v>
      </c>
      <c r="J78" s="2">
        <v>1</v>
      </c>
      <c r="K78" s="2">
        <v>1</v>
      </c>
      <c r="L78" s="6">
        <v>1</v>
      </c>
      <c r="M78" s="6">
        <v>1</v>
      </c>
      <c r="N78" s="6">
        <v>1</v>
      </c>
      <c r="O78" s="2">
        <v>1</v>
      </c>
      <c r="P78" s="6">
        <v>1</v>
      </c>
      <c r="Q78" s="3">
        <f t="shared" si="10"/>
        <v>8</v>
      </c>
      <c r="R78" s="18">
        <f t="shared" si="11"/>
        <v>20</v>
      </c>
      <c r="S78" s="17"/>
      <c r="T78" s="19">
        <v>21.5</v>
      </c>
      <c r="V78" s="5">
        <v>18</v>
      </c>
      <c r="W78" s="18">
        <f t="shared" si="12"/>
        <v>36</v>
      </c>
      <c r="X78" s="74"/>
      <c r="Y78" s="20">
        <f t="shared" si="13"/>
        <v>77.5</v>
      </c>
      <c r="Z78" s="48" t="str">
        <f t="shared" si="14"/>
        <v>B+</v>
      </c>
    </row>
    <row r="79" spans="1:26" ht="14.25" customHeight="1">
      <c r="D79" s="45">
        <v>9</v>
      </c>
      <c r="E79" s="45">
        <v>5653000413</v>
      </c>
      <c r="F79" s="45" t="s">
        <v>40</v>
      </c>
      <c r="G79" s="46" t="s">
        <v>71</v>
      </c>
      <c r="H79" s="47" t="s">
        <v>83</v>
      </c>
      <c r="I79" s="2">
        <v>1</v>
      </c>
      <c r="J79" s="2">
        <v>1</v>
      </c>
      <c r="K79" s="2">
        <v>1</v>
      </c>
      <c r="L79" s="6">
        <v>1</v>
      </c>
      <c r="M79" s="6">
        <v>1</v>
      </c>
      <c r="N79" s="6">
        <v>1</v>
      </c>
      <c r="O79" s="2">
        <v>1</v>
      </c>
      <c r="P79" s="6">
        <v>1</v>
      </c>
      <c r="Q79" s="3">
        <f t="shared" si="10"/>
        <v>8</v>
      </c>
      <c r="R79" s="18">
        <f t="shared" si="11"/>
        <v>20</v>
      </c>
      <c r="S79" s="17"/>
      <c r="T79" s="19">
        <v>21.5</v>
      </c>
      <c r="V79" s="5">
        <v>25</v>
      </c>
      <c r="W79" s="18">
        <f t="shared" si="12"/>
        <v>50</v>
      </c>
      <c r="X79" s="74"/>
      <c r="Y79" s="20">
        <f t="shared" si="13"/>
        <v>91.5</v>
      </c>
      <c r="Z79" s="48" t="str">
        <f t="shared" si="14"/>
        <v>A</v>
      </c>
    </row>
    <row r="80" spans="1:26" ht="14.25" customHeight="1">
      <c r="D80" s="45">
        <v>9</v>
      </c>
      <c r="E80" s="45">
        <v>5653000579</v>
      </c>
      <c r="F80" s="45" t="s">
        <v>40</v>
      </c>
      <c r="G80" s="46" t="s">
        <v>84</v>
      </c>
      <c r="H80" s="47" t="s">
        <v>85</v>
      </c>
      <c r="I80" s="2">
        <v>1</v>
      </c>
      <c r="J80" s="2">
        <v>1</v>
      </c>
      <c r="K80" s="2">
        <v>1</v>
      </c>
      <c r="L80" s="6">
        <v>1</v>
      </c>
      <c r="M80" s="6">
        <v>1</v>
      </c>
      <c r="N80" s="6">
        <v>1</v>
      </c>
      <c r="O80" s="2">
        <v>1</v>
      </c>
      <c r="P80" s="6">
        <v>1</v>
      </c>
      <c r="Q80" s="3">
        <f t="shared" si="10"/>
        <v>8</v>
      </c>
      <c r="R80" s="18">
        <f t="shared" si="11"/>
        <v>20</v>
      </c>
      <c r="S80" s="17"/>
      <c r="T80" s="19">
        <v>21.5</v>
      </c>
      <c r="V80" s="5">
        <v>19</v>
      </c>
      <c r="W80" s="18">
        <f t="shared" si="12"/>
        <v>38</v>
      </c>
      <c r="X80" s="74"/>
      <c r="Y80" s="20">
        <f t="shared" si="13"/>
        <v>79.5</v>
      </c>
      <c r="Z80" s="48" t="str">
        <f t="shared" si="14"/>
        <v>A</v>
      </c>
    </row>
    <row r="81" spans="1:26" ht="14.25" customHeight="1">
      <c r="A81" s="57"/>
      <c r="B81" s="57"/>
      <c r="C81" s="58"/>
      <c r="D81" s="45">
        <v>9</v>
      </c>
      <c r="E81" s="45"/>
      <c r="F81" s="45" t="s">
        <v>41</v>
      </c>
      <c r="G81" s="46" t="s">
        <v>86</v>
      </c>
      <c r="H81" s="47" t="s">
        <v>87</v>
      </c>
      <c r="I81" s="2">
        <v>1</v>
      </c>
      <c r="J81" s="2">
        <v>1</v>
      </c>
      <c r="K81" s="2">
        <v>1</v>
      </c>
      <c r="L81" s="6">
        <v>1</v>
      </c>
      <c r="M81" s="6">
        <v>1</v>
      </c>
      <c r="N81" s="6">
        <v>1</v>
      </c>
      <c r="O81" s="2">
        <v>1</v>
      </c>
      <c r="P81" s="6">
        <v>1</v>
      </c>
      <c r="Q81" s="3">
        <f t="shared" si="10"/>
        <v>8</v>
      </c>
      <c r="R81" s="18">
        <f t="shared" si="11"/>
        <v>20</v>
      </c>
      <c r="S81" s="17"/>
      <c r="T81" s="19">
        <v>21.5</v>
      </c>
      <c r="V81" s="5">
        <v>24</v>
      </c>
      <c r="W81" s="18">
        <f t="shared" si="12"/>
        <v>48</v>
      </c>
      <c r="X81" s="74"/>
      <c r="Y81" s="20">
        <f t="shared" si="13"/>
        <v>89.5</v>
      </c>
      <c r="Z81" s="48" t="str">
        <f t="shared" si="14"/>
        <v>A</v>
      </c>
    </row>
    <row r="82" spans="1:26" ht="14.25" customHeight="1">
      <c r="D82" s="45">
        <v>9</v>
      </c>
      <c r="E82" s="45"/>
      <c r="F82" s="45" t="s">
        <v>41</v>
      </c>
      <c r="G82" s="46" t="s">
        <v>88</v>
      </c>
      <c r="H82" s="47" t="s">
        <v>89</v>
      </c>
      <c r="I82" s="2">
        <v>1</v>
      </c>
      <c r="J82" s="2">
        <v>1</v>
      </c>
      <c r="K82" s="2">
        <v>1</v>
      </c>
      <c r="L82" s="6">
        <v>1</v>
      </c>
      <c r="M82" s="6">
        <v>1</v>
      </c>
      <c r="N82" s="6">
        <v>1</v>
      </c>
      <c r="O82" s="2">
        <v>1</v>
      </c>
      <c r="P82" s="6">
        <v>1</v>
      </c>
      <c r="Q82" s="3">
        <f t="shared" si="10"/>
        <v>8</v>
      </c>
      <c r="R82" s="18">
        <f t="shared" si="11"/>
        <v>20</v>
      </c>
      <c r="S82" s="17"/>
      <c r="T82" s="19">
        <v>21.5</v>
      </c>
      <c r="V82" s="5">
        <v>15</v>
      </c>
      <c r="W82" s="18">
        <f t="shared" si="12"/>
        <v>30</v>
      </c>
      <c r="X82" s="74"/>
      <c r="Y82" s="20">
        <f t="shared" si="13"/>
        <v>71.5</v>
      </c>
      <c r="Z82" s="48" t="str">
        <f t="shared" si="14"/>
        <v>B</v>
      </c>
    </row>
    <row r="83" spans="1:26" ht="14.25" customHeight="1">
      <c r="D83" s="45">
        <v>9</v>
      </c>
      <c r="E83" s="45">
        <v>5653000587</v>
      </c>
      <c r="F83" s="45" t="s">
        <v>41</v>
      </c>
      <c r="G83" s="46" t="s">
        <v>90</v>
      </c>
      <c r="H83" s="47" t="s">
        <v>91</v>
      </c>
      <c r="I83" s="2">
        <v>1</v>
      </c>
      <c r="J83" s="2">
        <v>1</v>
      </c>
      <c r="K83" s="2">
        <v>1</v>
      </c>
      <c r="L83" s="6">
        <v>1</v>
      </c>
      <c r="M83" s="6">
        <v>1</v>
      </c>
      <c r="N83" s="6">
        <v>1</v>
      </c>
      <c r="O83" s="2">
        <v>1</v>
      </c>
      <c r="P83" s="6">
        <v>1</v>
      </c>
      <c r="Q83" s="3">
        <f t="shared" si="10"/>
        <v>8</v>
      </c>
      <c r="R83" s="18">
        <f t="shared" si="11"/>
        <v>20</v>
      </c>
      <c r="S83" s="17"/>
      <c r="T83" s="19">
        <v>21.5</v>
      </c>
      <c r="V83" s="5">
        <v>12</v>
      </c>
      <c r="W83" s="18">
        <f t="shared" si="12"/>
        <v>24</v>
      </c>
      <c r="X83" s="74"/>
      <c r="Y83" s="20">
        <f t="shared" si="13"/>
        <v>65.5</v>
      </c>
      <c r="Z83" s="48" t="str">
        <f t="shared" si="14"/>
        <v>C+</v>
      </c>
    </row>
    <row r="84" spans="1:26" ht="14.25" customHeight="1">
      <c r="D84" s="53">
        <v>10</v>
      </c>
      <c r="E84" s="53">
        <v>5653000306</v>
      </c>
      <c r="F84" s="53" t="s">
        <v>40</v>
      </c>
      <c r="G84" s="54" t="s">
        <v>204</v>
      </c>
      <c r="H84" s="55" t="s">
        <v>205</v>
      </c>
      <c r="I84" s="2">
        <v>1</v>
      </c>
      <c r="J84" s="2">
        <v>1</v>
      </c>
      <c r="K84" s="2">
        <v>1</v>
      </c>
      <c r="L84" s="6">
        <v>1</v>
      </c>
      <c r="M84" s="6">
        <v>1</v>
      </c>
      <c r="N84" s="6">
        <v>1</v>
      </c>
      <c r="O84" s="2">
        <v>1</v>
      </c>
      <c r="P84" s="6">
        <v>1</v>
      </c>
      <c r="Q84" s="3">
        <f t="shared" si="10"/>
        <v>8</v>
      </c>
      <c r="R84" s="18">
        <f t="shared" si="11"/>
        <v>20</v>
      </c>
      <c r="S84" s="17"/>
      <c r="T84" s="19">
        <v>25.5</v>
      </c>
      <c r="V84" s="5">
        <v>19</v>
      </c>
      <c r="W84" s="18">
        <f t="shared" si="12"/>
        <v>38</v>
      </c>
      <c r="X84" s="74"/>
      <c r="Y84" s="20">
        <f t="shared" si="13"/>
        <v>83.5</v>
      </c>
      <c r="Z84" s="48" t="str">
        <f t="shared" si="14"/>
        <v>A</v>
      </c>
    </row>
    <row r="85" spans="1:26" ht="14.25" customHeight="1">
      <c r="D85" s="53">
        <v>10</v>
      </c>
      <c r="E85" s="53">
        <v>5653000314</v>
      </c>
      <c r="F85" s="53" t="s">
        <v>40</v>
      </c>
      <c r="G85" s="54" t="s">
        <v>206</v>
      </c>
      <c r="H85" s="55" t="s">
        <v>207</v>
      </c>
      <c r="I85" s="2">
        <v>1</v>
      </c>
      <c r="J85" s="2">
        <v>1</v>
      </c>
      <c r="K85" s="2">
        <v>1</v>
      </c>
      <c r="L85" s="6">
        <v>1</v>
      </c>
      <c r="M85" s="6">
        <v>1</v>
      </c>
      <c r="N85" s="6">
        <v>1</v>
      </c>
      <c r="O85" s="2">
        <v>1</v>
      </c>
      <c r="P85" s="6">
        <v>1</v>
      </c>
      <c r="Q85" s="3">
        <f t="shared" si="10"/>
        <v>8</v>
      </c>
      <c r="R85" s="18">
        <f t="shared" si="11"/>
        <v>20</v>
      </c>
      <c r="S85" s="17"/>
      <c r="T85" s="19">
        <v>25.5</v>
      </c>
      <c r="V85" s="5">
        <v>18</v>
      </c>
      <c r="W85" s="18">
        <f t="shared" si="12"/>
        <v>36</v>
      </c>
      <c r="X85" s="74"/>
      <c r="Y85" s="20">
        <f t="shared" si="13"/>
        <v>81.5</v>
      </c>
      <c r="Z85" s="48" t="str">
        <f t="shared" si="14"/>
        <v>A</v>
      </c>
    </row>
    <row r="86" spans="1:26" ht="14.25" customHeight="1">
      <c r="D86" s="53">
        <v>10</v>
      </c>
      <c r="E86" s="53">
        <v>5653000264</v>
      </c>
      <c r="F86" s="53" t="s">
        <v>40</v>
      </c>
      <c r="G86" s="54" t="s">
        <v>208</v>
      </c>
      <c r="H86" s="55" t="s">
        <v>209</v>
      </c>
      <c r="I86" s="2">
        <v>1</v>
      </c>
      <c r="J86" s="2">
        <v>1</v>
      </c>
      <c r="K86" s="2">
        <v>1</v>
      </c>
      <c r="L86" s="6">
        <v>1</v>
      </c>
      <c r="M86" s="6">
        <v>1</v>
      </c>
      <c r="N86" s="6">
        <v>1</v>
      </c>
      <c r="O86" s="2">
        <v>1</v>
      </c>
      <c r="P86" s="6">
        <v>1</v>
      </c>
      <c r="Q86" s="3">
        <f t="shared" si="10"/>
        <v>8</v>
      </c>
      <c r="R86" s="18">
        <f t="shared" si="11"/>
        <v>20</v>
      </c>
      <c r="S86" s="17"/>
      <c r="T86" s="19">
        <v>25.5</v>
      </c>
      <c r="V86" s="5">
        <v>20</v>
      </c>
      <c r="W86" s="18">
        <f t="shared" si="12"/>
        <v>40</v>
      </c>
      <c r="X86" s="74"/>
      <c r="Y86" s="20">
        <f t="shared" si="13"/>
        <v>85.5</v>
      </c>
      <c r="Z86" s="48" t="str">
        <f t="shared" si="14"/>
        <v>A</v>
      </c>
    </row>
    <row r="87" spans="1:26" ht="14.25" customHeight="1">
      <c r="D87" s="53">
        <v>10</v>
      </c>
      <c r="E87" s="53">
        <v>5653000116</v>
      </c>
      <c r="F87" s="53" t="s">
        <v>41</v>
      </c>
      <c r="G87" s="54" t="s">
        <v>212</v>
      </c>
      <c r="H87" s="55" t="s">
        <v>213</v>
      </c>
      <c r="I87" s="2">
        <v>1</v>
      </c>
      <c r="J87" s="2">
        <v>1</v>
      </c>
      <c r="K87" s="2">
        <v>1</v>
      </c>
      <c r="L87" s="6">
        <v>1</v>
      </c>
      <c r="M87" s="6">
        <v>1</v>
      </c>
      <c r="N87" s="6">
        <v>1</v>
      </c>
      <c r="O87" s="2">
        <v>1</v>
      </c>
      <c r="P87" s="6">
        <v>1</v>
      </c>
      <c r="Q87" s="3">
        <f t="shared" si="10"/>
        <v>8</v>
      </c>
      <c r="R87" s="18">
        <f t="shared" si="11"/>
        <v>20</v>
      </c>
      <c r="S87" s="17"/>
      <c r="T87" s="19">
        <v>25.5</v>
      </c>
      <c r="V87" s="5">
        <v>24</v>
      </c>
      <c r="W87" s="18">
        <f t="shared" si="12"/>
        <v>48</v>
      </c>
      <c r="X87" s="74"/>
      <c r="Y87" s="20">
        <f t="shared" si="13"/>
        <v>93.5</v>
      </c>
      <c r="Z87" s="48" t="str">
        <f t="shared" si="14"/>
        <v>A</v>
      </c>
    </row>
    <row r="88" spans="1:26" ht="14.25" customHeight="1">
      <c r="D88" s="53">
        <v>10</v>
      </c>
      <c r="E88" s="53">
        <v>5653000280</v>
      </c>
      <c r="F88" s="53" t="s">
        <v>41</v>
      </c>
      <c r="G88" s="54" t="s">
        <v>214</v>
      </c>
      <c r="H88" s="55" t="s">
        <v>215</v>
      </c>
      <c r="I88" s="2">
        <v>1</v>
      </c>
      <c r="J88" s="2">
        <v>1</v>
      </c>
      <c r="K88" s="2">
        <v>1</v>
      </c>
      <c r="L88" s="6">
        <v>1</v>
      </c>
      <c r="M88" s="6">
        <v>1</v>
      </c>
      <c r="N88" s="6">
        <v>1</v>
      </c>
      <c r="O88" s="2">
        <v>1</v>
      </c>
      <c r="P88" s="6">
        <v>1</v>
      </c>
      <c r="Q88" s="3">
        <f t="shared" si="10"/>
        <v>8</v>
      </c>
      <c r="R88" s="18">
        <f t="shared" si="11"/>
        <v>20</v>
      </c>
      <c r="S88" s="17"/>
      <c r="T88" s="19">
        <v>25.5</v>
      </c>
      <c r="V88" s="5">
        <v>22</v>
      </c>
      <c r="W88" s="18">
        <f t="shared" si="12"/>
        <v>44</v>
      </c>
      <c r="X88" s="74"/>
      <c r="Y88" s="20">
        <f t="shared" si="13"/>
        <v>89.5</v>
      </c>
      <c r="Z88" s="48" t="str">
        <f t="shared" si="14"/>
        <v>A</v>
      </c>
    </row>
    <row r="89" spans="1:26" ht="14.25" customHeight="1">
      <c r="D89" s="53">
        <v>10</v>
      </c>
      <c r="E89" s="53">
        <v>5653000108</v>
      </c>
      <c r="F89" s="53" t="s">
        <v>41</v>
      </c>
      <c r="G89" s="54" t="s">
        <v>216</v>
      </c>
      <c r="H89" s="55" t="s">
        <v>217</v>
      </c>
      <c r="I89" s="2">
        <v>1</v>
      </c>
      <c r="J89" s="2">
        <v>1</v>
      </c>
      <c r="K89" s="2">
        <v>1</v>
      </c>
      <c r="L89" s="6">
        <v>1</v>
      </c>
      <c r="M89" s="6">
        <v>1</v>
      </c>
      <c r="N89" s="6">
        <v>1</v>
      </c>
      <c r="O89" s="2">
        <v>1</v>
      </c>
      <c r="P89" s="6">
        <v>1</v>
      </c>
      <c r="Q89" s="3">
        <f t="shared" si="10"/>
        <v>8</v>
      </c>
      <c r="R89" s="18">
        <f t="shared" si="11"/>
        <v>20</v>
      </c>
      <c r="S89" s="17"/>
      <c r="T89" s="19">
        <v>25.5</v>
      </c>
      <c r="V89" s="5">
        <v>20</v>
      </c>
      <c r="W89" s="18">
        <f t="shared" si="12"/>
        <v>40</v>
      </c>
      <c r="X89" s="74"/>
      <c r="Y89" s="20">
        <f t="shared" si="13"/>
        <v>85.5</v>
      </c>
      <c r="Z89" s="48" t="str">
        <f t="shared" si="14"/>
        <v>A</v>
      </c>
    </row>
    <row r="90" spans="1:26" ht="14.25" customHeight="1">
      <c r="D90" s="53">
        <v>10</v>
      </c>
      <c r="E90" s="53">
        <v>5653000181</v>
      </c>
      <c r="F90" s="53" t="s">
        <v>41</v>
      </c>
      <c r="G90" s="54" t="s">
        <v>218</v>
      </c>
      <c r="H90" s="55" t="s">
        <v>219</v>
      </c>
      <c r="I90" s="2">
        <v>1</v>
      </c>
      <c r="J90" s="2">
        <v>1</v>
      </c>
      <c r="K90" s="2">
        <v>1</v>
      </c>
      <c r="L90" s="6">
        <v>1</v>
      </c>
      <c r="M90" s="6">
        <v>1</v>
      </c>
      <c r="N90" s="6">
        <v>1</v>
      </c>
      <c r="O90" s="2">
        <v>1</v>
      </c>
      <c r="P90" s="6">
        <v>1</v>
      </c>
      <c r="Q90" s="3">
        <f t="shared" si="10"/>
        <v>8</v>
      </c>
      <c r="R90" s="18">
        <f t="shared" si="11"/>
        <v>20</v>
      </c>
      <c r="S90" s="17"/>
      <c r="T90" s="19">
        <v>25.5</v>
      </c>
      <c r="V90" s="5">
        <v>17</v>
      </c>
      <c r="W90" s="18">
        <f t="shared" si="12"/>
        <v>34</v>
      </c>
      <c r="X90" s="74"/>
      <c r="Y90" s="20">
        <f t="shared" si="13"/>
        <v>79.5</v>
      </c>
      <c r="Z90" s="48" t="str">
        <f t="shared" si="14"/>
        <v>A</v>
      </c>
    </row>
    <row r="91" spans="1:26" ht="14.25" customHeight="1">
      <c r="D91" s="45">
        <v>11</v>
      </c>
      <c r="E91" s="45">
        <v>5653000850</v>
      </c>
      <c r="F91" s="45" t="s">
        <v>41</v>
      </c>
      <c r="G91" s="46" t="s">
        <v>260</v>
      </c>
      <c r="H91" s="47" t="s">
        <v>259</v>
      </c>
      <c r="I91" s="2">
        <v>1</v>
      </c>
      <c r="J91" s="2">
        <v>1</v>
      </c>
      <c r="K91" s="2">
        <v>1</v>
      </c>
      <c r="L91" s="6">
        <v>1</v>
      </c>
      <c r="M91" s="6">
        <v>1</v>
      </c>
      <c r="N91" s="6">
        <v>1</v>
      </c>
      <c r="O91" s="2">
        <v>1</v>
      </c>
      <c r="P91" s="6">
        <v>1</v>
      </c>
      <c r="Q91" s="3">
        <f t="shared" si="10"/>
        <v>8</v>
      </c>
      <c r="R91" s="18">
        <f t="shared" si="11"/>
        <v>20</v>
      </c>
      <c r="S91" s="17"/>
      <c r="T91" s="19">
        <v>23.5</v>
      </c>
      <c r="V91" s="5">
        <v>20</v>
      </c>
      <c r="W91" s="18">
        <f t="shared" si="12"/>
        <v>40</v>
      </c>
      <c r="X91" s="74"/>
      <c r="Y91" s="20">
        <f t="shared" si="13"/>
        <v>83.5</v>
      </c>
      <c r="Z91" s="48" t="str">
        <f t="shared" si="14"/>
        <v>A</v>
      </c>
    </row>
    <row r="92" spans="1:26" ht="14.25" customHeight="1">
      <c r="D92" s="45">
        <v>11</v>
      </c>
      <c r="E92" s="45">
        <v>5653000884</v>
      </c>
      <c r="F92" s="45" t="s">
        <v>41</v>
      </c>
      <c r="G92" s="46" t="s">
        <v>109</v>
      </c>
      <c r="H92" s="47" t="s">
        <v>110</v>
      </c>
      <c r="I92" s="2">
        <v>1</v>
      </c>
      <c r="J92" s="2">
        <v>1</v>
      </c>
      <c r="K92" s="2">
        <v>1</v>
      </c>
      <c r="L92" s="6">
        <v>0</v>
      </c>
      <c r="M92" s="6">
        <v>1</v>
      </c>
      <c r="N92" s="6">
        <v>1</v>
      </c>
      <c r="O92" s="2">
        <v>1</v>
      </c>
      <c r="P92" s="6">
        <v>1</v>
      </c>
      <c r="Q92" s="3">
        <f t="shared" si="10"/>
        <v>7</v>
      </c>
      <c r="R92" s="18">
        <f t="shared" si="11"/>
        <v>17.5</v>
      </c>
      <c r="S92" s="17"/>
      <c r="T92" s="19">
        <v>23.5</v>
      </c>
      <c r="V92" s="5">
        <v>17</v>
      </c>
      <c r="W92" s="18">
        <f t="shared" si="12"/>
        <v>34</v>
      </c>
      <c r="X92" s="74"/>
      <c r="Y92" s="20">
        <f t="shared" si="13"/>
        <v>75</v>
      </c>
      <c r="Z92" s="48" t="str">
        <f t="shared" si="14"/>
        <v>B+</v>
      </c>
    </row>
    <row r="93" spans="1:26" ht="14.25" customHeight="1">
      <c r="D93" s="45">
        <v>11</v>
      </c>
      <c r="E93" s="45"/>
      <c r="F93" s="45" t="s">
        <v>40</v>
      </c>
      <c r="G93" s="46" t="s">
        <v>271</v>
      </c>
      <c r="H93" s="47" t="s">
        <v>272</v>
      </c>
      <c r="I93" s="2">
        <v>1</v>
      </c>
      <c r="J93" s="2">
        <v>0</v>
      </c>
      <c r="K93" s="2">
        <v>1</v>
      </c>
      <c r="L93" s="6">
        <v>1</v>
      </c>
      <c r="M93" s="6">
        <v>1</v>
      </c>
      <c r="N93" s="6">
        <v>1</v>
      </c>
      <c r="O93" s="2">
        <v>1</v>
      </c>
      <c r="P93" s="6">
        <v>1</v>
      </c>
      <c r="Q93" s="3">
        <f t="shared" si="10"/>
        <v>7</v>
      </c>
      <c r="R93" s="18">
        <f t="shared" si="11"/>
        <v>17.5</v>
      </c>
      <c r="S93" s="17"/>
      <c r="T93" s="19">
        <v>23.5</v>
      </c>
      <c r="V93" s="5">
        <v>16</v>
      </c>
      <c r="W93" s="18">
        <f t="shared" si="12"/>
        <v>32</v>
      </c>
      <c r="X93" s="74"/>
      <c r="Y93" s="20">
        <f t="shared" si="13"/>
        <v>73</v>
      </c>
      <c r="Z93" s="48" t="str">
        <f t="shared" si="14"/>
        <v>B</v>
      </c>
    </row>
    <row r="94" spans="1:26" ht="14.25" customHeight="1">
      <c r="D94" s="45">
        <v>11</v>
      </c>
      <c r="E94" s="45"/>
      <c r="F94" s="45" t="s">
        <v>41</v>
      </c>
      <c r="G94" s="46" t="s">
        <v>273</v>
      </c>
      <c r="H94" s="47" t="s">
        <v>274</v>
      </c>
      <c r="I94" s="2">
        <v>1</v>
      </c>
      <c r="J94" s="2">
        <v>1</v>
      </c>
      <c r="K94" s="2">
        <v>0</v>
      </c>
      <c r="L94" s="6">
        <v>0</v>
      </c>
      <c r="M94" s="6">
        <v>0</v>
      </c>
      <c r="N94" s="6">
        <v>1</v>
      </c>
      <c r="O94" s="2">
        <v>1</v>
      </c>
      <c r="P94" s="6">
        <v>1</v>
      </c>
      <c r="Q94" s="3">
        <f t="shared" si="10"/>
        <v>5</v>
      </c>
      <c r="R94" s="18">
        <f t="shared" si="11"/>
        <v>12.5</v>
      </c>
      <c r="S94" s="17"/>
      <c r="T94" s="19">
        <v>23.5</v>
      </c>
      <c r="V94" s="5">
        <v>7</v>
      </c>
      <c r="W94" s="18">
        <f t="shared" si="12"/>
        <v>14</v>
      </c>
      <c r="X94" s="74"/>
      <c r="Y94" s="20">
        <f t="shared" si="13"/>
        <v>50</v>
      </c>
      <c r="Z94" s="48" t="str">
        <f t="shared" si="14"/>
        <v>D</v>
      </c>
    </row>
    <row r="95" spans="1:26" ht="14.25" customHeight="1">
      <c r="D95" s="45">
        <v>11</v>
      </c>
      <c r="E95" s="45"/>
      <c r="F95" s="45" t="s">
        <v>40</v>
      </c>
      <c r="G95" s="46" t="s">
        <v>275</v>
      </c>
      <c r="H95" s="47" t="s">
        <v>276</v>
      </c>
      <c r="I95" s="2">
        <v>1</v>
      </c>
      <c r="J95" s="2">
        <v>1</v>
      </c>
      <c r="K95" s="2">
        <v>1</v>
      </c>
      <c r="L95" s="6">
        <v>1</v>
      </c>
      <c r="M95" s="6">
        <v>1</v>
      </c>
      <c r="N95" s="6">
        <v>1</v>
      </c>
      <c r="O95" s="2">
        <v>0</v>
      </c>
      <c r="P95" s="6">
        <v>1</v>
      </c>
      <c r="Q95" s="3">
        <f t="shared" si="10"/>
        <v>7</v>
      </c>
      <c r="R95" s="18">
        <f t="shared" si="11"/>
        <v>17.5</v>
      </c>
      <c r="S95" s="17"/>
      <c r="T95" s="19">
        <v>23.5</v>
      </c>
      <c r="V95" s="5">
        <v>16</v>
      </c>
      <c r="W95" s="18">
        <f t="shared" si="12"/>
        <v>32</v>
      </c>
      <c r="X95" s="74"/>
      <c r="Y95" s="20">
        <f t="shared" si="13"/>
        <v>73</v>
      </c>
      <c r="Z95" s="48" t="str">
        <f t="shared" si="14"/>
        <v>B</v>
      </c>
    </row>
    <row r="96" spans="1:26" ht="14.25" customHeight="1">
      <c r="D96" s="45">
        <v>11</v>
      </c>
      <c r="E96" s="45"/>
      <c r="F96" s="45" t="s">
        <v>40</v>
      </c>
      <c r="G96" s="46" t="s">
        <v>285</v>
      </c>
      <c r="H96" s="47" t="s">
        <v>286</v>
      </c>
      <c r="I96" s="2">
        <v>1</v>
      </c>
      <c r="J96" s="2">
        <v>0</v>
      </c>
      <c r="K96" s="2">
        <v>1</v>
      </c>
      <c r="L96" s="6">
        <v>0</v>
      </c>
      <c r="M96" s="6">
        <v>0</v>
      </c>
      <c r="N96" s="6">
        <v>1</v>
      </c>
      <c r="O96" s="2">
        <v>1</v>
      </c>
      <c r="P96" s="6">
        <v>1</v>
      </c>
      <c r="Q96" s="3">
        <f t="shared" si="10"/>
        <v>5</v>
      </c>
      <c r="R96" s="18">
        <f t="shared" si="11"/>
        <v>12.5</v>
      </c>
      <c r="S96" s="17"/>
      <c r="T96" s="19">
        <v>23.5</v>
      </c>
      <c r="V96" s="5">
        <v>20</v>
      </c>
      <c r="W96" s="18">
        <f t="shared" si="12"/>
        <v>40</v>
      </c>
      <c r="X96" s="74"/>
      <c r="Y96" s="20">
        <f t="shared" si="13"/>
        <v>76</v>
      </c>
      <c r="Z96" s="48" t="str">
        <f t="shared" si="14"/>
        <v>B+</v>
      </c>
    </row>
    <row r="97" spans="1:27" ht="14.25" customHeight="1">
      <c r="D97" s="45">
        <v>11</v>
      </c>
      <c r="E97" s="45">
        <v>5453500398</v>
      </c>
      <c r="F97" s="45" t="s">
        <v>40</v>
      </c>
      <c r="G97" s="46" t="s">
        <v>238</v>
      </c>
      <c r="H97" s="47" t="s">
        <v>239</v>
      </c>
      <c r="I97" s="2">
        <v>1</v>
      </c>
      <c r="J97" s="2">
        <v>0</v>
      </c>
      <c r="K97" s="2">
        <v>0</v>
      </c>
      <c r="L97" s="6">
        <v>1</v>
      </c>
      <c r="M97" s="6">
        <v>1</v>
      </c>
      <c r="N97" s="6">
        <v>1</v>
      </c>
      <c r="O97" s="2">
        <v>0</v>
      </c>
      <c r="P97" s="6">
        <v>1</v>
      </c>
      <c r="Q97" s="3">
        <f t="shared" si="10"/>
        <v>5</v>
      </c>
      <c r="R97" s="18">
        <f t="shared" si="11"/>
        <v>12.5</v>
      </c>
      <c r="S97" s="17"/>
      <c r="T97" s="19">
        <v>23.5</v>
      </c>
      <c r="V97" s="5">
        <v>19</v>
      </c>
      <c r="W97" s="18">
        <f t="shared" si="12"/>
        <v>38</v>
      </c>
      <c r="X97" s="74"/>
      <c r="Y97" s="20">
        <f t="shared" si="13"/>
        <v>74</v>
      </c>
      <c r="Z97" s="48" t="str">
        <f t="shared" si="14"/>
        <v>B</v>
      </c>
    </row>
    <row r="98" spans="1:27" ht="14.25" customHeight="1">
      <c r="D98" s="45">
        <v>11</v>
      </c>
      <c r="E98" s="45">
        <v>5553500017</v>
      </c>
      <c r="F98" s="45" t="s">
        <v>255</v>
      </c>
      <c r="G98" s="46" t="s">
        <v>256</v>
      </c>
      <c r="H98" s="47" t="s">
        <v>257</v>
      </c>
      <c r="I98" s="2">
        <v>1</v>
      </c>
      <c r="J98" s="2">
        <v>1</v>
      </c>
      <c r="K98" s="2">
        <v>1</v>
      </c>
      <c r="L98" s="6">
        <v>1</v>
      </c>
      <c r="M98" s="6">
        <v>1</v>
      </c>
      <c r="N98" s="6">
        <v>1</v>
      </c>
      <c r="O98" s="2">
        <v>0</v>
      </c>
      <c r="P98" s="6">
        <v>1</v>
      </c>
      <c r="Q98" s="3">
        <f t="shared" si="10"/>
        <v>7</v>
      </c>
      <c r="R98" s="18">
        <f t="shared" si="11"/>
        <v>17.5</v>
      </c>
      <c r="S98" s="17"/>
      <c r="T98" s="19">
        <v>23.5</v>
      </c>
      <c r="V98" s="5">
        <v>11</v>
      </c>
      <c r="W98" s="18">
        <f t="shared" si="12"/>
        <v>22</v>
      </c>
      <c r="X98" s="74"/>
      <c r="Y98" s="20">
        <f t="shared" si="13"/>
        <v>63</v>
      </c>
      <c r="Z98" s="48" t="str">
        <f t="shared" si="14"/>
        <v>C</v>
      </c>
    </row>
    <row r="99" spans="1:27" ht="14.25" customHeight="1">
      <c r="D99" s="45">
        <v>11</v>
      </c>
      <c r="E99" s="45">
        <v>5653000843</v>
      </c>
      <c r="F99" s="45" t="s">
        <v>41</v>
      </c>
      <c r="G99" s="46" t="s">
        <v>258</v>
      </c>
      <c r="H99" s="47" t="s">
        <v>259</v>
      </c>
      <c r="I99" s="2">
        <v>1</v>
      </c>
      <c r="J99" s="2">
        <v>1</v>
      </c>
      <c r="K99" s="2">
        <v>1</v>
      </c>
      <c r="L99" s="6">
        <v>1</v>
      </c>
      <c r="M99" s="6">
        <v>1</v>
      </c>
      <c r="N99" s="6">
        <v>1</v>
      </c>
      <c r="O99" s="2">
        <v>1</v>
      </c>
      <c r="P99" s="6">
        <v>1</v>
      </c>
      <c r="Q99" s="3">
        <f t="shared" si="10"/>
        <v>8</v>
      </c>
      <c r="R99" s="18">
        <f t="shared" si="11"/>
        <v>20</v>
      </c>
      <c r="S99" s="17"/>
      <c r="T99" s="19">
        <v>23.5</v>
      </c>
      <c r="V99" s="5">
        <v>22</v>
      </c>
      <c r="W99" s="18">
        <f t="shared" si="12"/>
        <v>44</v>
      </c>
      <c r="X99" s="74"/>
      <c r="Y99" s="20">
        <f t="shared" si="13"/>
        <v>87.5</v>
      </c>
      <c r="Z99" s="48" t="str">
        <f t="shared" si="14"/>
        <v>A</v>
      </c>
    </row>
    <row r="100" spans="1:27" ht="14.25" customHeight="1">
      <c r="D100" s="53">
        <v>12</v>
      </c>
      <c r="E100" s="53"/>
      <c r="F100" s="53" t="s">
        <v>40</v>
      </c>
      <c r="G100" s="54" t="s">
        <v>63</v>
      </c>
      <c r="H100" s="55" t="s">
        <v>64</v>
      </c>
      <c r="I100" s="2">
        <v>1</v>
      </c>
      <c r="J100" s="2">
        <v>1</v>
      </c>
      <c r="K100" s="2">
        <v>1</v>
      </c>
      <c r="L100" s="6">
        <v>1</v>
      </c>
      <c r="M100" s="6">
        <v>1</v>
      </c>
      <c r="N100" s="6">
        <v>1</v>
      </c>
      <c r="O100" s="2">
        <v>1</v>
      </c>
      <c r="P100" s="6">
        <v>1</v>
      </c>
      <c r="Q100" s="3">
        <f t="shared" si="10"/>
        <v>8</v>
      </c>
      <c r="R100" s="18">
        <f t="shared" si="11"/>
        <v>20</v>
      </c>
      <c r="S100" s="17"/>
      <c r="T100" s="19">
        <v>16</v>
      </c>
      <c r="V100" s="5">
        <v>13</v>
      </c>
      <c r="W100" s="18">
        <f t="shared" si="12"/>
        <v>26</v>
      </c>
      <c r="X100" s="74"/>
      <c r="Y100" s="20">
        <f t="shared" si="13"/>
        <v>62</v>
      </c>
      <c r="Z100" s="48" t="str">
        <f t="shared" si="14"/>
        <v>C</v>
      </c>
    </row>
    <row r="101" spans="1:27" ht="14.25" customHeight="1">
      <c r="D101" s="53">
        <v>12</v>
      </c>
      <c r="E101" s="53"/>
      <c r="F101" s="53" t="s">
        <v>40</v>
      </c>
      <c r="G101" s="54" t="s">
        <v>65</v>
      </c>
      <c r="H101" s="55" t="s">
        <v>66</v>
      </c>
      <c r="I101" s="2">
        <v>1</v>
      </c>
      <c r="J101" s="2">
        <v>1</v>
      </c>
      <c r="K101" s="2">
        <v>1</v>
      </c>
      <c r="L101" s="6">
        <v>1</v>
      </c>
      <c r="M101" s="6">
        <v>1</v>
      </c>
      <c r="N101" s="6">
        <v>1</v>
      </c>
      <c r="O101" s="2">
        <v>0</v>
      </c>
      <c r="P101" s="6">
        <v>1</v>
      </c>
      <c r="Q101" s="3">
        <f t="shared" ref="Q101:Q132" si="15">SUM(I101:P101)</f>
        <v>7</v>
      </c>
      <c r="R101" s="18">
        <f t="shared" ref="R101:R132" si="16">Q101/8*20</f>
        <v>17.5</v>
      </c>
      <c r="S101" s="17"/>
      <c r="T101" s="63"/>
      <c r="V101" s="5">
        <v>15</v>
      </c>
      <c r="W101" s="18">
        <f t="shared" ref="W101:W132" si="17">V101*2</f>
        <v>30</v>
      </c>
      <c r="X101" s="74"/>
      <c r="Y101" s="20">
        <f>R101+T101+(W101/50*80)</f>
        <v>65.5</v>
      </c>
      <c r="Z101" s="48" t="str">
        <f t="shared" ref="Z101:Z127" si="18">IF(Y101&gt;=79.5,"A",IF(Y101&gt;=74.5,"B+",IF(Y101&gt;=69.5,"B",IF(Y101&gt;=64.5,"C+",IF(Y101&gt;=59.5,"C",IF(Y101&gt;=54.5,"D+",IF(Y101&gt;=44.5,"D",IF(Y101&lt;44.5,"FAIL"))))))))</f>
        <v>C+</v>
      </c>
      <c r="AA101" s="4" t="s">
        <v>347</v>
      </c>
    </row>
    <row r="102" spans="1:27" ht="14.25" customHeight="1">
      <c r="D102" s="53">
        <v>12</v>
      </c>
      <c r="E102" s="53">
        <v>5653000702</v>
      </c>
      <c r="F102" s="53" t="s">
        <v>40</v>
      </c>
      <c r="G102" s="54" t="s">
        <v>69</v>
      </c>
      <c r="H102" s="55" t="s">
        <v>70</v>
      </c>
      <c r="I102" s="2">
        <v>1</v>
      </c>
      <c r="J102" s="2">
        <v>1</v>
      </c>
      <c r="K102" s="2">
        <v>1</v>
      </c>
      <c r="L102" s="6">
        <v>1</v>
      </c>
      <c r="M102" s="6">
        <v>1</v>
      </c>
      <c r="N102" s="6">
        <v>1</v>
      </c>
      <c r="O102" s="2">
        <v>1</v>
      </c>
      <c r="P102" s="6">
        <v>1</v>
      </c>
      <c r="Q102" s="3">
        <f t="shared" si="15"/>
        <v>8</v>
      </c>
      <c r="R102" s="18">
        <f t="shared" si="16"/>
        <v>20</v>
      </c>
      <c r="S102" s="17"/>
      <c r="T102" s="19">
        <v>16</v>
      </c>
      <c r="V102" s="5">
        <v>24</v>
      </c>
      <c r="W102" s="18">
        <f t="shared" si="17"/>
        <v>48</v>
      </c>
      <c r="X102" s="74"/>
      <c r="Y102" s="20">
        <f t="shared" ref="Y102:Y133" si="19">R102+T102+W102</f>
        <v>84</v>
      </c>
      <c r="Z102" s="48" t="str">
        <f t="shared" si="18"/>
        <v>A</v>
      </c>
    </row>
    <row r="103" spans="1:27" ht="14.25" customHeight="1">
      <c r="D103" s="53">
        <v>12</v>
      </c>
      <c r="E103" s="53">
        <v>5653000488</v>
      </c>
      <c r="F103" s="53" t="s">
        <v>40</v>
      </c>
      <c r="G103" s="54" t="s">
        <v>71</v>
      </c>
      <c r="H103" s="55" t="s">
        <v>72</v>
      </c>
      <c r="I103" s="2">
        <v>1</v>
      </c>
      <c r="J103" s="2">
        <v>1</v>
      </c>
      <c r="K103" s="2">
        <v>1</v>
      </c>
      <c r="L103" s="6">
        <v>1</v>
      </c>
      <c r="M103" s="6">
        <v>1</v>
      </c>
      <c r="N103" s="6">
        <v>0</v>
      </c>
      <c r="O103" s="2">
        <v>1</v>
      </c>
      <c r="P103" s="6">
        <v>1</v>
      </c>
      <c r="Q103" s="3">
        <f t="shared" si="15"/>
        <v>7</v>
      </c>
      <c r="R103" s="18">
        <f t="shared" si="16"/>
        <v>17.5</v>
      </c>
      <c r="S103" s="17"/>
      <c r="T103" s="19">
        <v>16</v>
      </c>
      <c r="V103" s="5">
        <v>18</v>
      </c>
      <c r="W103" s="18">
        <f t="shared" si="17"/>
        <v>36</v>
      </c>
      <c r="X103" s="74"/>
      <c r="Y103" s="20">
        <f t="shared" si="19"/>
        <v>69.5</v>
      </c>
      <c r="Z103" s="48" t="str">
        <f t="shared" si="18"/>
        <v>B</v>
      </c>
    </row>
    <row r="104" spans="1:27" ht="14.25" customHeight="1">
      <c r="A104" s="61"/>
      <c r="B104" s="61"/>
      <c r="C104" s="58"/>
      <c r="D104" s="53">
        <v>12</v>
      </c>
      <c r="E104" s="53">
        <v>5653000330</v>
      </c>
      <c r="F104" s="53" t="s">
        <v>41</v>
      </c>
      <c r="G104" s="54" t="s">
        <v>97</v>
      </c>
      <c r="H104" s="55" t="s">
        <v>98</v>
      </c>
      <c r="I104" s="2">
        <v>1</v>
      </c>
      <c r="J104" s="2">
        <v>1</v>
      </c>
      <c r="K104" s="2">
        <v>1</v>
      </c>
      <c r="L104" s="6">
        <v>1</v>
      </c>
      <c r="M104" s="6">
        <v>1</v>
      </c>
      <c r="N104" s="6">
        <v>1</v>
      </c>
      <c r="O104" s="2">
        <v>1</v>
      </c>
      <c r="P104" s="6">
        <v>1</v>
      </c>
      <c r="Q104" s="3">
        <f t="shared" si="15"/>
        <v>8</v>
      </c>
      <c r="R104" s="18">
        <f t="shared" si="16"/>
        <v>20</v>
      </c>
      <c r="S104" s="17"/>
      <c r="T104" s="19">
        <v>16</v>
      </c>
      <c r="V104" s="5">
        <v>17</v>
      </c>
      <c r="W104" s="18">
        <f t="shared" si="17"/>
        <v>34</v>
      </c>
      <c r="X104" s="74"/>
      <c r="Y104" s="20">
        <f t="shared" si="19"/>
        <v>70</v>
      </c>
      <c r="Z104" s="48" t="str">
        <f t="shared" si="18"/>
        <v>B</v>
      </c>
    </row>
    <row r="105" spans="1:27" ht="14.25" customHeight="1">
      <c r="D105" s="53">
        <v>12</v>
      </c>
      <c r="E105" s="53">
        <v>5653000827</v>
      </c>
      <c r="F105" s="53" t="s">
        <v>41</v>
      </c>
      <c r="G105" s="54" t="s">
        <v>128</v>
      </c>
      <c r="H105" s="55" t="s">
        <v>129</v>
      </c>
      <c r="I105" s="2">
        <v>1</v>
      </c>
      <c r="J105" s="2">
        <v>1</v>
      </c>
      <c r="K105" s="2">
        <v>1</v>
      </c>
      <c r="L105" s="6">
        <v>1</v>
      </c>
      <c r="M105" s="6">
        <v>1</v>
      </c>
      <c r="N105" s="6">
        <v>1</v>
      </c>
      <c r="O105" s="2">
        <v>1</v>
      </c>
      <c r="P105" s="6">
        <v>1</v>
      </c>
      <c r="Q105" s="3">
        <f t="shared" si="15"/>
        <v>8</v>
      </c>
      <c r="R105" s="18">
        <f t="shared" si="16"/>
        <v>20</v>
      </c>
      <c r="S105" s="17"/>
      <c r="T105" s="19">
        <v>16</v>
      </c>
      <c r="V105" s="5">
        <v>14</v>
      </c>
      <c r="W105" s="18">
        <f t="shared" si="17"/>
        <v>28</v>
      </c>
      <c r="X105" s="74"/>
      <c r="Y105" s="20">
        <f t="shared" si="19"/>
        <v>64</v>
      </c>
      <c r="Z105" s="48" t="str">
        <f t="shared" si="18"/>
        <v>C</v>
      </c>
    </row>
    <row r="106" spans="1:27" ht="14.25" customHeight="1">
      <c r="A106" s="57"/>
      <c r="B106" s="57"/>
      <c r="C106" s="58"/>
      <c r="D106" s="53">
        <v>12</v>
      </c>
      <c r="E106" s="53">
        <v>5653000660</v>
      </c>
      <c r="F106" s="53" t="s">
        <v>41</v>
      </c>
      <c r="G106" s="54" t="s">
        <v>130</v>
      </c>
      <c r="H106" s="55" t="s">
        <v>131</v>
      </c>
      <c r="I106" s="2">
        <v>1</v>
      </c>
      <c r="J106" s="2">
        <v>1</v>
      </c>
      <c r="K106" s="2">
        <v>1</v>
      </c>
      <c r="L106" s="6">
        <v>1</v>
      </c>
      <c r="M106" s="6">
        <v>1</v>
      </c>
      <c r="N106" s="6">
        <v>1</v>
      </c>
      <c r="O106" s="2">
        <v>1</v>
      </c>
      <c r="P106" s="6">
        <v>1</v>
      </c>
      <c r="Q106" s="3">
        <f t="shared" si="15"/>
        <v>8</v>
      </c>
      <c r="R106" s="18">
        <f t="shared" si="16"/>
        <v>20</v>
      </c>
      <c r="S106" s="17"/>
      <c r="T106" s="19">
        <v>16</v>
      </c>
      <c r="V106" s="5">
        <v>11</v>
      </c>
      <c r="W106" s="18">
        <f t="shared" si="17"/>
        <v>22</v>
      </c>
      <c r="X106" s="74"/>
      <c r="Y106" s="20">
        <f t="shared" si="19"/>
        <v>58</v>
      </c>
      <c r="Z106" s="48" t="str">
        <f t="shared" si="18"/>
        <v>D+</v>
      </c>
    </row>
    <row r="107" spans="1:27" ht="14.25" customHeight="1">
      <c r="D107" s="53">
        <v>12</v>
      </c>
      <c r="E107" s="53">
        <v>5653000262</v>
      </c>
      <c r="F107" s="53" t="s">
        <v>41</v>
      </c>
      <c r="G107" s="54" t="s">
        <v>338</v>
      </c>
      <c r="H107" s="55" t="s">
        <v>339</v>
      </c>
      <c r="I107" s="2">
        <v>0</v>
      </c>
      <c r="J107" s="2">
        <v>1</v>
      </c>
      <c r="K107" s="2">
        <v>1</v>
      </c>
      <c r="L107" s="6">
        <v>1</v>
      </c>
      <c r="M107" s="6">
        <v>1</v>
      </c>
      <c r="N107" s="6">
        <v>0</v>
      </c>
      <c r="O107" s="2">
        <v>1</v>
      </c>
      <c r="P107" s="6">
        <v>1</v>
      </c>
      <c r="Q107" s="3">
        <f t="shared" si="15"/>
        <v>6</v>
      </c>
      <c r="R107" s="18">
        <f t="shared" si="16"/>
        <v>15</v>
      </c>
      <c r="S107" s="17"/>
      <c r="T107" s="19">
        <v>16</v>
      </c>
      <c r="V107" s="5">
        <v>21</v>
      </c>
      <c r="W107" s="18">
        <f t="shared" si="17"/>
        <v>42</v>
      </c>
      <c r="X107" s="74"/>
      <c r="Y107" s="20">
        <f t="shared" si="19"/>
        <v>73</v>
      </c>
      <c r="Z107" s="48" t="str">
        <f t="shared" si="18"/>
        <v>B</v>
      </c>
    </row>
    <row r="108" spans="1:27" ht="14.25" customHeight="1">
      <c r="D108" s="53">
        <v>12</v>
      </c>
      <c r="E108" s="53"/>
      <c r="F108" s="53" t="s">
        <v>41</v>
      </c>
      <c r="G108" s="54" t="s">
        <v>340</v>
      </c>
      <c r="H108" s="55" t="s">
        <v>341</v>
      </c>
      <c r="I108" s="2">
        <v>0</v>
      </c>
      <c r="J108" s="2">
        <v>1</v>
      </c>
      <c r="K108" s="2">
        <v>1</v>
      </c>
      <c r="L108" s="6">
        <v>1</v>
      </c>
      <c r="M108" s="6">
        <v>1</v>
      </c>
      <c r="N108" s="6">
        <v>1</v>
      </c>
      <c r="O108" s="2">
        <v>1</v>
      </c>
      <c r="P108" s="6">
        <v>1</v>
      </c>
      <c r="Q108" s="3">
        <f t="shared" si="15"/>
        <v>7</v>
      </c>
      <c r="R108" s="18">
        <f t="shared" si="16"/>
        <v>17.5</v>
      </c>
      <c r="S108" s="17"/>
      <c r="T108" s="19">
        <v>16</v>
      </c>
      <c r="V108" s="5">
        <v>19</v>
      </c>
      <c r="W108" s="18">
        <f t="shared" si="17"/>
        <v>38</v>
      </c>
      <c r="X108" s="74"/>
      <c r="Y108" s="20">
        <f t="shared" si="19"/>
        <v>71.5</v>
      </c>
      <c r="Z108" s="48" t="str">
        <f t="shared" si="18"/>
        <v>B</v>
      </c>
    </row>
    <row r="109" spans="1:27" ht="14.25" customHeight="1">
      <c r="D109" s="45">
        <v>13</v>
      </c>
      <c r="E109" s="45">
        <v>5653000512</v>
      </c>
      <c r="F109" s="45" t="s">
        <v>41</v>
      </c>
      <c r="G109" s="46" t="s">
        <v>105</v>
      </c>
      <c r="H109" s="47" t="s">
        <v>106</v>
      </c>
      <c r="I109" s="2">
        <v>1</v>
      </c>
      <c r="J109" s="2">
        <v>1</v>
      </c>
      <c r="K109" s="2">
        <v>1</v>
      </c>
      <c r="L109" s="6">
        <v>1</v>
      </c>
      <c r="M109" s="6">
        <v>1</v>
      </c>
      <c r="N109" s="6">
        <v>1</v>
      </c>
      <c r="O109" s="2">
        <v>1</v>
      </c>
      <c r="P109" s="6">
        <v>1</v>
      </c>
      <c r="Q109" s="3">
        <f t="shared" si="15"/>
        <v>8</v>
      </c>
      <c r="R109" s="18">
        <f t="shared" si="16"/>
        <v>20</v>
      </c>
      <c r="S109" s="17"/>
      <c r="T109" s="19">
        <v>26</v>
      </c>
      <c r="V109" s="5">
        <v>21</v>
      </c>
      <c r="W109" s="18">
        <f t="shared" si="17"/>
        <v>42</v>
      </c>
      <c r="X109" s="74"/>
      <c r="Y109" s="20">
        <f t="shared" si="19"/>
        <v>88</v>
      </c>
      <c r="Z109" s="48" t="str">
        <f t="shared" si="18"/>
        <v>A</v>
      </c>
    </row>
    <row r="110" spans="1:27" ht="14.25" customHeight="1">
      <c r="A110" s="57"/>
      <c r="B110" s="57"/>
      <c r="C110" s="58"/>
      <c r="D110" s="45">
        <v>13</v>
      </c>
      <c r="E110" s="45">
        <v>5453030131</v>
      </c>
      <c r="F110" s="45" t="s">
        <v>40</v>
      </c>
      <c r="G110" s="46" t="s">
        <v>46</v>
      </c>
      <c r="H110" s="47" t="s">
        <v>47</v>
      </c>
      <c r="I110" s="2">
        <v>1</v>
      </c>
      <c r="J110" s="2">
        <v>1</v>
      </c>
      <c r="K110" s="2">
        <v>1</v>
      </c>
      <c r="L110" s="6">
        <v>1</v>
      </c>
      <c r="M110" s="6">
        <v>1</v>
      </c>
      <c r="N110" s="6">
        <v>0</v>
      </c>
      <c r="O110" s="2">
        <v>1</v>
      </c>
      <c r="P110" s="6">
        <v>1</v>
      </c>
      <c r="Q110" s="3">
        <f t="shared" si="15"/>
        <v>7</v>
      </c>
      <c r="R110" s="18">
        <f t="shared" si="16"/>
        <v>17.5</v>
      </c>
      <c r="S110" s="17"/>
      <c r="T110" s="19">
        <v>26</v>
      </c>
      <c r="V110" s="5">
        <v>23</v>
      </c>
      <c r="W110" s="18">
        <f t="shared" si="17"/>
        <v>46</v>
      </c>
      <c r="X110" s="74"/>
      <c r="Y110" s="20">
        <f t="shared" si="19"/>
        <v>89.5</v>
      </c>
      <c r="Z110" s="48" t="str">
        <f t="shared" si="18"/>
        <v>A</v>
      </c>
    </row>
    <row r="111" spans="1:27" ht="14.25" customHeight="1">
      <c r="D111" s="45">
        <v>13</v>
      </c>
      <c r="E111" s="45">
        <v>5453030149</v>
      </c>
      <c r="F111" s="45" t="s">
        <v>40</v>
      </c>
      <c r="G111" s="46" t="s">
        <v>48</v>
      </c>
      <c r="H111" s="47" t="s">
        <v>49</v>
      </c>
      <c r="I111" s="2">
        <v>1</v>
      </c>
      <c r="J111" s="2">
        <v>0</v>
      </c>
      <c r="K111" s="2">
        <v>1</v>
      </c>
      <c r="L111" s="6">
        <v>1</v>
      </c>
      <c r="M111" s="6">
        <v>1</v>
      </c>
      <c r="N111" s="6">
        <v>0</v>
      </c>
      <c r="O111" s="2">
        <v>1</v>
      </c>
      <c r="P111" s="6">
        <v>1</v>
      </c>
      <c r="Q111" s="3">
        <f t="shared" si="15"/>
        <v>6</v>
      </c>
      <c r="R111" s="18">
        <f t="shared" si="16"/>
        <v>15</v>
      </c>
      <c r="S111" s="17"/>
      <c r="T111" s="19">
        <v>26</v>
      </c>
      <c r="V111" s="5">
        <v>22</v>
      </c>
      <c r="W111" s="18">
        <f t="shared" si="17"/>
        <v>44</v>
      </c>
      <c r="X111" s="74"/>
      <c r="Y111" s="20">
        <f t="shared" si="19"/>
        <v>85</v>
      </c>
      <c r="Z111" s="48" t="str">
        <f t="shared" si="18"/>
        <v>A</v>
      </c>
    </row>
    <row r="112" spans="1:27" ht="14.25" customHeight="1">
      <c r="D112" s="45">
        <v>13</v>
      </c>
      <c r="E112" s="45">
        <v>5653001155</v>
      </c>
      <c r="F112" s="45" t="s">
        <v>41</v>
      </c>
      <c r="G112" s="46" t="s">
        <v>232</v>
      </c>
      <c r="H112" s="47" t="s">
        <v>233</v>
      </c>
      <c r="I112" s="2">
        <v>1</v>
      </c>
      <c r="J112" s="2">
        <v>1</v>
      </c>
      <c r="K112" s="2">
        <v>0</v>
      </c>
      <c r="L112" s="6">
        <v>1</v>
      </c>
      <c r="M112" s="6">
        <v>0</v>
      </c>
      <c r="N112" s="6">
        <v>1</v>
      </c>
      <c r="O112" s="2">
        <v>1</v>
      </c>
      <c r="P112" s="6">
        <v>1</v>
      </c>
      <c r="Q112" s="3">
        <f t="shared" si="15"/>
        <v>6</v>
      </c>
      <c r="R112" s="18">
        <f t="shared" si="16"/>
        <v>15</v>
      </c>
      <c r="S112" s="17"/>
      <c r="T112" s="19">
        <v>26</v>
      </c>
      <c r="V112" s="5">
        <v>23</v>
      </c>
      <c r="W112" s="18">
        <f t="shared" si="17"/>
        <v>46</v>
      </c>
      <c r="X112" s="74"/>
      <c r="Y112" s="20">
        <f t="shared" si="19"/>
        <v>87</v>
      </c>
      <c r="Z112" s="48" t="str">
        <f t="shared" si="18"/>
        <v>A</v>
      </c>
    </row>
    <row r="113" spans="1:26" ht="14.25" customHeight="1">
      <c r="D113" s="45">
        <v>13</v>
      </c>
      <c r="E113" s="45">
        <v>5653000215</v>
      </c>
      <c r="F113" s="45" t="s">
        <v>40</v>
      </c>
      <c r="G113" s="46" t="s">
        <v>242</v>
      </c>
      <c r="H113" s="47" t="s">
        <v>243</v>
      </c>
      <c r="I113" s="2">
        <v>1</v>
      </c>
      <c r="J113" s="2">
        <v>1</v>
      </c>
      <c r="K113" s="2">
        <v>1</v>
      </c>
      <c r="L113" s="6">
        <v>1</v>
      </c>
      <c r="M113" s="6">
        <v>1</v>
      </c>
      <c r="N113" s="6">
        <v>1</v>
      </c>
      <c r="O113" s="2">
        <v>1</v>
      </c>
      <c r="P113" s="6">
        <v>1</v>
      </c>
      <c r="Q113" s="3">
        <f t="shared" si="15"/>
        <v>8</v>
      </c>
      <c r="R113" s="18">
        <f t="shared" si="16"/>
        <v>20</v>
      </c>
      <c r="S113" s="17"/>
      <c r="T113" s="19">
        <v>26</v>
      </c>
      <c r="V113" s="5">
        <v>18</v>
      </c>
      <c r="W113" s="18">
        <f t="shared" si="17"/>
        <v>36</v>
      </c>
      <c r="X113" s="74"/>
      <c r="Y113" s="20">
        <f t="shared" si="19"/>
        <v>82</v>
      </c>
      <c r="Z113" s="48" t="str">
        <f t="shared" si="18"/>
        <v>A</v>
      </c>
    </row>
    <row r="114" spans="1:26" ht="14.25" customHeight="1">
      <c r="D114" s="45">
        <v>13</v>
      </c>
      <c r="E114" s="45"/>
      <c r="F114" s="45" t="s">
        <v>40</v>
      </c>
      <c r="G114" s="46" t="s">
        <v>244</v>
      </c>
      <c r="H114" s="47" t="s">
        <v>245</v>
      </c>
      <c r="I114" s="2">
        <v>1</v>
      </c>
      <c r="J114" s="2">
        <v>1</v>
      </c>
      <c r="K114" s="2">
        <v>1</v>
      </c>
      <c r="L114" s="6">
        <v>1</v>
      </c>
      <c r="M114" s="6">
        <v>1</v>
      </c>
      <c r="N114" s="6">
        <v>1</v>
      </c>
      <c r="O114" s="2">
        <v>1</v>
      </c>
      <c r="P114" s="6">
        <v>1</v>
      </c>
      <c r="Q114" s="3">
        <f t="shared" si="15"/>
        <v>8</v>
      </c>
      <c r="R114" s="18">
        <f t="shared" si="16"/>
        <v>20</v>
      </c>
      <c r="S114" s="17"/>
      <c r="T114" s="19">
        <v>26</v>
      </c>
      <c r="V114" s="5">
        <v>15</v>
      </c>
      <c r="W114" s="18">
        <f t="shared" si="17"/>
        <v>30</v>
      </c>
      <c r="X114" s="74"/>
      <c r="Y114" s="20">
        <f t="shared" si="19"/>
        <v>76</v>
      </c>
      <c r="Z114" s="48" t="str">
        <f t="shared" si="18"/>
        <v>B+</v>
      </c>
    </row>
    <row r="115" spans="1:26" ht="14.25" customHeight="1">
      <c r="D115" s="45">
        <v>13</v>
      </c>
      <c r="E115" s="45">
        <v>5553500280</v>
      </c>
      <c r="F115" s="45" t="s">
        <v>40</v>
      </c>
      <c r="G115" s="46" t="s">
        <v>67</v>
      </c>
      <c r="H115" s="47" t="s">
        <v>68</v>
      </c>
      <c r="I115" s="2">
        <v>1</v>
      </c>
      <c r="J115" s="2">
        <v>1</v>
      </c>
      <c r="K115" s="2">
        <v>1</v>
      </c>
      <c r="L115" s="6">
        <v>1</v>
      </c>
      <c r="M115" s="6">
        <v>1</v>
      </c>
      <c r="N115" s="6">
        <v>1</v>
      </c>
      <c r="O115" s="2">
        <v>1</v>
      </c>
      <c r="P115" s="6">
        <v>1</v>
      </c>
      <c r="Q115" s="3">
        <f t="shared" si="15"/>
        <v>8</v>
      </c>
      <c r="R115" s="18">
        <f t="shared" si="16"/>
        <v>20</v>
      </c>
      <c r="S115" s="17"/>
      <c r="T115" s="19">
        <v>26</v>
      </c>
      <c r="V115" s="5">
        <v>19</v>
      </c>
      <c r="W115" s="18">
        <f t="shared" si="17"/>
        <v>38</v>
      </c>
      <c r="X115" s="74"/>
      <c r="Y115" s="20">
        <f t="shared" si="19"/>
        <v>84</v>
      </c>
      <c r="Z115" s="48" t="str">
        <f t="shared" si="18"/>
        <v>A</v>
      </c>
    </row>
    <row r="116" spans="1:26" ht="14.25" customHeight="1">
      <c r="D116" s="45">
        <v>13</v>
      </c>
      <c r="E116" s="45"/>
      <c r="F116" s="45" t="s">
        <v>40</v>
      </c>
      <c r="G116" s="46" t="s">
        <v>127</v>
      </c>
      <c r="H116" s="47" t="s">
        <v>50</v>
      </c>
      <c r="I116" s="2">
        <v>0</v>
      </c>
      <c r="J116" s="2">
        <v>1</v>
      </c>
      <c r="K116" s="2">
        <v>1</v>
      </c>
      <c r="L116" s="6">
        <v>1</v>
      </c>
      <c r="M116" s="6">
        <v>1</v>
      </c>
      <c r="N116" s="6">
        <v>1</v>
      </c>
      <c r="O116" s="2">
        <v>1</v>
      </c>
      <c r="P116" s="6">
        <v>1</v>
      </c>
      <c r="Q116" s="3">
        <f t="shared" si="15"/>
        <v>7</v>
      </c>
      <c r="R116" s="18">
        <f t="shared" si="16"/>
        <v>17.5</v>
      </c>
      <c r="S116" s="17"/>
      <c r="T116" s="19">
        <v>26</v>
      </c>
      <c r="V116" s="5">
        <v>8</v>
      </c>
      <c r="W116" s="18">
        <f t="shared" si="17"/>
        <v>16</v>
      </c>
      <c r="X116" s="74"/>
      <c r="Y116" s="20">
        <f t="shared" si="19"/>
        <v>59.5</v>
      </c>
      <c r="Z116" s="48" t="str">
        <f t="shared" si="18"/>
        <v>C</v>
      </c>
    </row>
    <row r="117" spans="1:26" ht="14.25" customHeight="1">
      <c r="A117" s="61"/>
      <c r="B117" s="61"/>
      <c r="C117" s="58"/>
      <c r="D117" s="53">
        <v>14</v>
      </c>
      <c r="E117" s="53"/>
      <c r="F117" s="53" t="s">
        <v>41</v>
      </c>
      <c r="G117" s="54" t="s">
        <v>117</v>
      </c>
      <c r="H117" s="55" t="s">
        <v>118</v>
      </c>
      <c r="I117" s="2">
        <v>1</v>
      </c>
      <c r="J117" s="2">
        <v>1</v>
      </c>
      <c r="K117" s="2">
        <v>1</v>
      </c>
      <c r="L117" s="6">
        <v>1</v>
      </c>
      <c r="M117" s="6">
        <v>1</v>
      </c>
      <c r="N117" s="6">
        <v>1</v>
      </c>
      <c r="O117" s="2">
        <v>1</v>
      </c>
      <c r="P117" s="6">
        <v>1</v>
      </c>
      <c r="Q117" s="3">
        <f t="shared" si="15"/>
        <v>8</v>
      </c>
      <c r="R117" s="18">
        <f t="shared" si="16"/>
        <v>20</v>
      </c>
      <c r="S117" s="17"/>
      <c r="T117" s="19">
        <v>23.5</v>
      </c>
      <c r="V117" s="5">
        <v>13</v>
      </c>
      <c r="W117" s="18">
        <f t="shared" si="17"/>
        <v>26</v>
      </c>
      <c r="X117" s="74"/>
      <c r="Y117" s="20">
        <f t="shared" si="19"/>
        <v>69.5</v>
      </c>
      <c r="Z117" s="48" t="str">
        <f t="shared" si="18"/>
        <v>B</v>
      </c>
    </row>
    <row r="118" spans="1:26" ht="14.25" customHeight="1">
      <c r="D118" s="53">
        <v>14</v>
      </c>
      <c r="E118" s="53"/>
      <c r="F118" s="53" t="s">
        <v>41</v>
      </c>
      <c r="G118" s="54" t="s">
        <v>119</v>
      </c>
      <c r="H118" s="55" t="s">
        <v>120</v>
      </c>
      <c r="I118" s="2">
        <v>1</v>
      </c>
      <c r="J118" s="2">
        <v>1</v>
      </c>
      <c r="K118" s="2">
        <v>1</v>
      </c>
      <c r="L118" s="6">
        <v>1</v>
      </c>
      <c r="M118" s="6">
        <v>1</v>
      </c>
      <c r="N118" s="6">
        <v>1</v>
      </c>
      <c r="O118" s="2">
        <v>1</v>
      </c>
      <c r="P118" s="6">
        <v>1</v>
      </c>
      <c r="Q118" s="3">
        <f t="shared" si="15"/>
        <v>8</v>
      </c>
      <c r="R118" s="18">
        <f t="shared" si="16"/>
        <v>20</v>
      </c>
      <c r="S118" s="17"/>
      <c r="T118" s="19">
        <v>23.5</v>
      </c>
      <c r="V118" s="5">
        <v>17</v>
      </c>
      <c r="W118" s="18">
        <f t="shared" si="17"/>
        <v>34</v>
      </c>
      <c r="X118" s="74"/>
      <c r="Y118" s="20">
        <f t="shared" si="19"/>
        <v>77.5</v>
      </c>
      <c r="Z118" s="48" t="str">
        <f t="shared" si="18"/>
        <v>B+</v>
      </c>
    </row>
    <row r="119" spans="1:26" ht="14.25" customHeight="1">
      <c r="D119" s="53">
        <v>14</v>
      </c>
      <c r="E119" s="53">
        <v>5653000744</v>
      </c>
      <c r="F119" s="53" t="s">
        <v>40</v>
      </c>
      <c r="G119" s="54" t="s">
        <v>156</v>
      </c>
      <c r="H119" s="55" t="s">
        <v>157</v>
      </c>
      <c r="I119" s="2">
        <v>1</v>
      </c>
      <c r="J119" s="2">
        <v>1</v>
      </c>
      <c r="K119" s="2">
        <v>1</v>
      </c>
      <c r="L119" s="6">
        <v>1</v>
      </c>
      <c r="M119" s="6">
        <v>1</v>
      </c>
      <c r="N119" s="6">
        <v>0</v>
      </c>
      <c r="O119" s="2">
        <v>0</v>
      </c>
      <c r="P119" s="6">
        <v>1</v>
      </c>
      <c r="Q119" s="3">
        <f t="shared" si="15"/>
        <v>6</v>
      </c>
      <c r="R119" s="18">
        <f t="shared" si="16"/>
        <v>15</v>
      </c>
      <c r="S119" s="17"/>
      <c r="T119" s="19">
        <v>23.5</v>
      </c>
      <c r="V119" s="5">
        <v>18</v>
      </c>
      <c r="W119" s="18">
        <f t="shared" si="17"/>
        <v>36</v>
      </c>
      <c r="X119" s="74"/>
      <c r="Y119" s="20">
        <f t="shared" si="19"/>
        <v>74.5</v>
      </c>
      <c r="Z119" s="48" t="str">
        <f t="shared" si="18"/>
        <v>B+</v>
      </c>
    </row>
    <row r="120" spans="1:26" ht="14.25" customHeight="1">
      <c r="D120" s="53">
        <v>14</v>
      </c>
      <c r="E120" s="53">
        <v>5653000611</v>
      </c>
      <c r="F120" s="53" t="s">
        <v>41</v>
      </c>
      <c r="G120" s="54" t="s">
        <v>168</v>
      </c>
      <c r="H120" s="55" t="s">
        <v>169</v>
      </c>
      <c r="I120" s="2">
        <v>1</v>
      </c>
      <c r="J120" s="2">
        <v>1</v>
      </c>
      <c r="K120" s="2">
        <v>1</v>
      </c>
      <c r="L120" s="6">
        <v>1</v>
      </c>
      <c r="M120" s="6">
        <v>1</v>
      </c>
      <c r="N120" s="6">
        <v>1</v>
      </c>
      <c r="O120" s="2">
        <v>1</v>
      </c>
      <c r="P120" s="6">
        <v>1</v>
      </c>
      <c r="Q120" s="3">
        <f t="shared" si="15"/>
        <v>8</v>
      </c>
      <c r="R120" s="18">
        <f t="shared" si="16"/>
        <v>20</v>
      </c>
      <c r="S120" s="17"/>
      <c r="T120" s="19">
        <v>23.5</v>
      </c>
      <c r="V120" s="5">
        <v>18</v>
      </c>
      <c r="W120" s="18">
        <f t="shared" si="17"/>
        <v>36</v>
      </c>
      <c r="X120" s="74"/>
      <c r="Y120" s="20">
        <f t="shared" si="19"/>
        <v>79.5</v>
      </c>
      <c r="Z120" s="48" t="str">
        <f t="shared" si="18"/>
        <v>A</v>
      </c>
    </row>
    <row r="121" spans="1:26" ht="14.25" customHeight="1">
      <c r="D121" s="53">
        <v>14</v>
      </c>
      <c r="E121" s="53">
        <v>5653000041</v>
      </c>
      <c r="F121" s="53" t="s">
        <v>40</v>
      </c>
      <c r="G121" s="54" t="s">
        <v>170</v>
      </c>
      <c r="H121" s="55" t="s">
        <v>171</v>
      </c>
      <c r="I121" s="2">
        <v>1</v>
      </c>
      <c r="J121" s="2">
        <v>1</v>
      </c>
      <c r="K121" s="2">
        <v>1</v>
      </c>
      <c r="L121" s="6">
        <v>1</v>
      </c>
      <c r="M121" s="6">
        <v>1</v>
      </c>
      <c r="N121" s="6">
        <v>1</v>
      </c>
      <c r="O121" s="2">
        <v>1</v>
      </c>
      <c r="P121" s="6">
        <v>1</v>
      </c>
      <c r="Q121" s="3">
        <f t="shared" si="15"/>
        <v>8</v>
      </c>
      <c r="R121" s="18">
        <f t="shared" si="16"/>
        <v>20</v>
      </c>
      <c r="S121" s="17"/>
      <c r="T121" s="19">
        <v>23.5</v>
      </c>
      <c r="V121" s="5">
        <v>18</v>
      </c>
      <c r="W121" s="18">
        <f t="shared" si="17"/>
        <v>36</v>
      </c>
      <c r="X121" s="74"/>
      <c r="Y121" s="20">
        <f t="shared" si="19"/>
        <v>79.5</v>
      </c>
      <c r="Z121" s="48" t="str">
        <f t="shared" si="18"/>
        <v>A</v>
      </c>
    </row>
    <row r="122" spans="1:26" ht="14.25" customHeight="1">
      <c r="D122" s="53">
        <v>14</v>
      </c>
      <c r="E122" s="53">
        <v>5653000918</v>
      </c>
      <c r="F122" s="53" t="s">
        <v>40</v>
      </c>
      <c r="G122" s="54" t="s">
        <v>172</v>
      </c>
      <c r="H122" s="55" t="s">
        <v>173</v>
      </c>
      <c r="I122" s="2">
        <v>1</v>
      </c>
      <c r="J122" s="2">
        <v>1</v>
      </c>
      <c r="K122" s="2">
        <v>1</v>
      </c>
      <c r="L122" s="6">
        <v>1</v>
      </c>
      <c r="M122" s="6">
        <v>1</v>
      </c>
      <c r="N122" s="6">
        <v>1</v>
      </c>
      <c r="O122" s="2">
        <v>1</v>
      </c>
      <c r="P122" s="6">
        <v>1</v>
      </c>
      <c r="Q122" s="3">
        <f t="shared" si="15"/>
        <v>8</v>
      </c>
      <c r="R122" s="18">
        <f t="shared" si="16"/>
        <v>20</v>
      </c>
      <c r="S122" s="17"/>
      <c r="T122" s="19">
        <v>23.5</v>
      </c>
      <c r="V122" s="5">
        <v>15</v>
      </c>
      <c r="W122" s="18">
        <f t="shared" si="17"/>
        <v>30</v>
      </c>
      <c r="X122" s="74"/>
      <c r="Y122" s="20">
        <f t="shared" si="19"/>
        <v>73.5</v>
      </c>
      <c r="Z122" s="48" t="str">
        <f t="shared" si="18"/>
        <v>B</v>
      </c>
    </row>
    <row r="123" spans="1:26" ht="14.25" customHeight="1">
      <c r="D123" s="53">
        <v>14</v>
      </c>
      <c r="E123" s="53">
        <v>5653000793</v>
      </c>
      <c r="F123" s="53" t="s">
        <v>41</v>
      </c>
      <c r="G123" s="54" t="s">
        <v>174</v>
      </c>
      <c r="H123" s="55" t="s">
        <v>175</v>
      </c>
      <c r="I123" s="2">
        <v>1</v>
      </c>
      <c r="J123" s="2">
        <v>1</v>
      </c>
      <c r="K123" s="2">
        <v>1</v>
      </c>
      <c r="L123" s="6">
        <v>1</v>
      </c>
      <c r="M123" s="6">
        <v>1</v>
      </c>
      <c r="N123" s="6">
        <v>1</v>
      </c>
      <c r="O123" s="2">
        <v>1</v>
      </c>
      <c r="P123" s="6">
        <v>1</v>
      </c>
      <c r="Q123" s="3">
        <f t="shared" si="15"/>
        <v>8</v>
      </c>
      <c r="R123" s="18">
        <f t="shared" si="16"/>
        <v>20</v>
      </c>
      <c r="S123" s="17"/>
      <c r="T123" s="19">
        <v>23.5</v>
      </c>
      <c r="V123" s="5">
        <v>11</v>
      </c>
      <c r="W123" s="18">
        <f t="shared" si="17"/>
        <v>22</v>
      </c>
      <c r="X123" s="74"/>
      <c r="Y123" s="20">
        <f t="shared" si="19"/>
        <v>65.5</v>
      </c>
      <c r="Z123" s="48" t="str">
        <f t="shared" si="18"/>
        <v>C+</v>
      </c>
    </row>
    <row r="124" spans="1:26" ht="14.25" customHeight="1">
      <c r="D124" s="53">
        <v>14</v>
      </c>
      <c r="E124" s="53">
        <v>5653000322</v>
      </c>
      <c r="F124" s="53" t="s">
        <v>40</v>
      </c>
      <c r="G124" s="54" t="s">
        <v>300</v>
      </c>
      <c r="H124" s="55" t="s">
        <v>301</v>
      </c>
      <c r="I124" s="2">
        <v>1</v>
      </c>
      <c r="J124" s="2">
        <v>1</v>
      </c>
      <c r="K124" s="2">
        <v>1</v>
      </c>
      <c r="L124" s="6">
        <v>1</v>
      </c>
      <c r="M124" s="6">
        <v>1</v>
      </c>
      <c r="N124" s="6">
        <v>1</v>
      </c>
      <c r="O124" s="2">
        <v>1</v>
      </c>
      <c r="P124" s="6">
        <v>1</v>
      </c>
      <c r="Q124" s="3">
        <f t="shared" si="15"/>
        <v>8</v>
      </c>
      <c r="R124" s="18">
        <f t="shared" si="16"/>
        <v>20</v>
      </c>
      <c r="S124" s="17"/>
      <c r="T124" s="19">
        <v>23.5</v>
      </c>
      <c r="V124" s="5">
        <v>21</v>
      </c>
      <c r="W124" s="18">
        <f t="shared" si="17"/>
        <v>42</v>
      </c>
      <c r="X124" s="74"/>
      <c r="Y124" s="20">
        <f t="shared" si="19"/>
        <v>85.5</v>
      </c>
      <c r="Z124" s="48" t="str">
        <f t="shared" si="18"/>
        <v>A</v>
      </c>
    </row>
    <row r="125" spans="1:26" ht="14.25" customHeight="1">
      <c r="D125" s="45">
        <v>15</v>
      </c>
      <c r="E125" s="45">
        <v>5553500397</v>
      </c>
      <c r="F125" s="45" t="s">
        <v>40</v>
      </c>
      <c r="G125" s="46" t="s">
        <v>224</v>
      </c>
      <c r="H125" s="47" t="s">
        <v>225</v>
      </c>
      <c r="I125" s="2">
        <v>1</v>
      </c>
      <c r="J125" s="2">
        <v>1</v>
      </c>
      <c r="K125" s="2">
        <v>1</v>
      </c>
      <c r="L125" s="6">
        <v>1</v>
      </c>
      <c r="M125" s="6">
        <v>1</v>
      </c>
      <c r="N125" s="6">
        <v>1</v>
      </c>
      <c r="O125" s="2">
        <v>1</v>
      </c>
      <c r="P125" s="6">
        <v>1</v>
      </c>
      <c r="Q125" s="3">
        <f t="shared" si="15"/>
        <v>8</v>
      </c>
      <c r="R125" s="18">
        <f t="shared" si="16"/>
        <v>20</v>
      </c>
      <c r="S125" s="17"/>
      <c r="T125" s="19">
        <v>23</v>
      </c>
      <c r="V125" s="5">
        <v>17</v>
      </c>
      <c r="W125" s="18">
        <f t="shared" si="17"/>
        <v>34</v>
      </c>
      <c r="X125" s="74"/>
      <c r="Y125" s="20">
        <f t="shared" si="19"/>
        <v>77</v>
      </c>
      <c r="Z125" s="48" t="str">
        <f t="shared" si="18"/>
        <v>B+</v>
      </c>
    </row>
    <row r="126" spans="1:26" ht="14.25" customHeight="1">
      <c r="D126" s="45">
        <v>15</v>
      </c>
      <c r="E126" s="45"/>
      <c r="F126" s="45" t="s">
        <v>40</v>
      </c>
      <c r="G126" s="46" t="s">
        <v>226</v>
      </c>
      <c r="H126" s="47" t="s">
        <v>227</v>
      </c>
      <c r="I126" s="2">
        <v>1</v>
      </c>
      <c r="J126" s="2">
        <v>1</v>
      </c>
      <c r="K126" s="2">
        <v>1</v>
      </c>
      <c r="L126" s="6">
        <v>1</v>
      </c>
      <c r="M126" s="6">
        <v>1</v>
      </c>
      <c r="N126" s="6">
        <v>1</v>
      </c>
      <c r="O126" s="2">
        <v>1</v>
      </c>
      <c r="P126" s="6">
        <v>1</v>
      </c>
      <c r="Q126" s="3">
        <f t="shared" si="15"/>
        <v>8</v>
      </c>
      <c r="R126" s="18">
        <f t="shared" si="16"/>
        <v>20</v>
      </c>
      <c r="S126" s="17"/>
      <c r="T126" s="19">
        <v>23</v>
      </c>
      <c r="V126" s="5">
        <v>14</v>
      </c>
      <c r="W126" s="18">
        <f t="shared" si="17"/>
        <v>28</v>
      </c>
      <c r="X126" s="74"/>
      <c r="Y126" s="20">
        <f t="shared" si="19"/>
        <v>71</v>
      </c>
      <c r="Z126" s="48" t="str">
        <f t="shared" si="18"/>
        <v>B</v>
      </c>
    </row>
    <row r="127" spans="1:26" ht="14.25" customHeight="1">
      <c r="D127" s="45">
        <v>15</v>
      </c>
      <c r="E127" s="45">
        <v>5553500181</v>
      </c>
      <c r="F127" s="45" t="s">
        <v>40</v>
      </c>
      <c r="G127" s="46" t="s">
        <v>290</v>
      </c>
      <c r="H127" s="47" t="s">
        <v>291</v>
      </c>
      <c r="I127" s="2">
        <v>1</v>
      </c>
      <c r="J127" s="2">
        <v>1</v>
      </c>
      <c r="K127" s="2">
        <v>1</v>
      </c>
      <c r="L127" s="6">
        <v>1</v>
      </c>
      <c r="M127" s="6">
        <v>1</v>
      </c>
      <c r="N127" s="6">
        <v>1</v>
      </c>
      <c r="O127" s="2">
        <v>1</v>
      </c>
      <c r="P127" s="6">
        <v>1</v>
      </c>
      <c r="Q127" s="3">
        <f t="shared" si="15"/>
        <v>8</v>
      </c>
      <c r="R127" s="18">
        <f t="shared" si="16"/>
        <v>20</v>
      </c>
      <c r="S127" s="17"/>
      <c r="T127" s="19">
        <v>23</v>
      </c>
      <c r="V127" s="5">
        <v>13</v>
      </c>
      <c r="W127" s="18">
        <f t="shared" si="17"/>
        <v>26</v>
      </c>
      <c r="X127" s="74"/>
      <c r="Y127" s="20">
        <f t="shared" si="19"/>
        <v>69</v>
      </c>
      <c r="Z127" s="48" t="str">
        <f t="shared" si="18"/>
        <v>C+</v>
      </c>
    </row>
    <row r="128" spans="1:26" ht="14.25" customHeight="1">
      <c r="D128" s="45">
        <v>15</v>
      </c>
      <c r="E128" s="45"/>
      <c r="F128" s="45" t="s">
        <v>40</v>
      </c>
      <c r="G128" s="46" t="s">
        <v>298</v>
      </c>
      <c r="H128" s="47" t="s">
        <v>299</v>
      </c>
      <c r="I128" s="2">
        <v>1</v>
      </c>
      <c r="J128" s="2">
        <v>1</v>
      </c>
      <c r="K128" s="2">
        <v>1</v>
      </c>
      <c r="L128" s="6">
        <v>0</v>
      </c>
      <c r="M128" s="6">
        <v>0</v>
      </c>
      <c r="N128" s="6">
        <v>0</v>
      </c>
      <c r="O128" s="2">
        <v>0</v>
      </c>
      <c r="P128" s="2">
        <v>0</v>
      </c>
      <c r="Q128" s="3">
        <f t="shared" si="15"/>
        <v>3</v>
      </c>
      <c r="R128" s="18">
        <f t="shared" si="16"/>
        <v>7.5</v>
      </c>
      <c r="S128" s="17"/>
      <c r="T128" s="19">
        <v>0</v>
      </c>
      <c r="V128" s="5"/>
      <c r="W128" s="18">
        <f t="shared" si="17"/>
        <v>0</v>
      </c>
      <c r="X128" s="74"/>
      <c r="Y128" s="20">
        <f t="shared" si="19"/>
        <v>7.5</v>
      </c>
      <c r="Z128" s="48" t="s">
        <v>348</v>
      </c>
    </row>
    <row r="129" spans="1:26" ht="14.25" customHeight="1">
      <c r="A129" s="57"/>
      <c r="B129" s="57"/>
      <c r="C129" s="58"/>
      <c r="D129" s="45">
        <v>15</v>
      </c>
      <c r="E129" s="45">
        <v>5653000603</v>
      </c>
      <c r="F129" s="45" t="s">
        <v>40</v>
      </c>
      <c r="G129" s="46" t="s">
        <v>146</v>
      </c>
      <c r="H129" s="47" t="s">
        <v>147</v>
      </c>
      <c r="I129" s="2">
        <v>1</v>
      </c>
      <c r="J129" s="2">
        <v>1</v>
      </c>
      <c r="K129" s="2">
        <v>1</v>
      </c>
      <c r="L129" s="6">
        <v>1</v>
      </c>
      <c r="M129" s="6">
        <v>1</v>
      </c>
      <c r="N129" s="6">
        <v>1</v>
      </c>
      <c r="O129" s="2">
        <v>1</v>
      </c>
      <c r="P129" s="6">
        <v>1</v>
      </c>
      <c r="Q129" s="3">
        <f t="shared" si="15"/>
        <v>8</v>
      </c>
      <c r="R129" s="18">
        <f t="shared" si="16"/>
        <v>20</v>
      </c>
      <c r="S129" s="17"/>
      <c r="T129" s="19">
        <v>23</v>
      </c>
      <c r="V129" s="5">
        <v>9</v>
      </c>
      <c r="W129" s="18">
        <f t="shared" si="17"/>
        <v>18</v>
      </c>
      <c r="X129" s="74"/>
      <c r="Y129" s="20">
        <f t="shared" si="19"/>
        <v>61</v>
      </c>
      <c r="Z129" s="48" t="str">
        <f t="shared" ref="Z129:Z148" si="20">IF(Y129&gt;=79.5,"A",IF(Y129&gt;=74.5,"B+",IF(Y129&gt;=69.5,"B",IF(Y129&gt;=64.5,"C+",IF(Y129&gt;=59.5,"C",IF(Y129&gt;=54.5,"D+",IF(Y129&gt;=44.5,"D",IF(Y129&lt;44.5,"FAIL"))))))))</f>
        <v>C</v>
      </c>
    </row>
    <row r="130" spans="1:26" ht="14.25" customHeight="1">
      <c r="D130" s="45">
        <v>15</v>
      </c>
      <c r="E130" s="45">
        <v>5653000686</v>
      </c>
      <c r="F130" s="45" t="s">
        <v>40</v>
      </c>
      <c r="G130" s="46" t="s">
        <v>148</v>
      </c>
      <c r="H130" s="47" t="s">
        <v>149</v>
      </c>
      <c r="I130" s="2">
        <v>1</v>
      </c>
      <c r="J130" s="2">
        <v>1</v>
      </c>
      <c r="K130" s="2">
        <v>1</v>
      </c>
      <c r="L130" s="6">
        <v>1</v>
      </c>
      <c r="M130" s="6">
        <v>1</v>
      </c>
      <c r="N130" s="6">
        <v>1</v>
      </c>
      <c r="O130" s="2">
        <v>1</v>
      </c>
      <c r="P130" s="6">
        <v>1</v>
      </c>
      <c r="Q130" s="3">
        <f t="shared" si="15"/>
        <v>8</v>
      </c>
      <c r="R130" s="18">
        <f t="shared" si="16"/>
        <v>20</v>
      </c>
      <c r="S130" s="17"/>
      <c r="T130" s="19">
        <v>23</v>
      </c>
      <c r="V130" s="5">
        <v>7</v>
      </c>
      <c r="W130" s="18">
        <f t="shared" si="17"/>
        <v>14</v>
      </c>
      <c r="X130" s="74"/>
      <c r="Y130" s="20">
        <f t="shared" si="19"/>
        <v>57</v>
      </c>
      <c r="Z130" s="48" t="str">
        <f t="shared" si="20"/>
        <v>D+</v>
      </c>
    </row>
    <row r="131" spans="1:26" ht="14.25" customHeight="1">
      <c r="D131" s="45">
        <v>15</v>
      </c>
      <c r="E131" s="45">
        <v>5653000678</v>
      </c>
      <c r="F131" s="45" t="s">
        <v>40</v>
      </c>
      <c r="G131" s="46" t="s">
        <v>150</v>
      </c>
      <c r="H131" s="47" t="s">
        <v>151</v>
      </c>
      <c r="I131" s="2">
        <v>1</v>
      </c>
      <c r="J131" s="2">
        <v>1</v>
      </c>
      <c r="K131" s="2">
        <v>1</v>
      </c>
      <c r="L131" s="6">
        <v>1</v>
      </c>
      <c r="M131" s="6">
        <v>1</v>
      </c>
      <c r="N131" s="6">
        <v>1</v>
      </c>
      <c r="O131" s="2">
        <v>1</v>
      </c>
      <c r="P131" s="6">
        <v>1</v>
      </c>
      <c r="Q131" s="3">
        <f t="shared" si="15"/>
        <v>8</v>
      </c>
      <c r="R131" s="18">
        <f t="shared" si="16"/>
        <v>20</v>
      </c>
      <c r="S131" s="17"/>
      <c r="T131" s="19">
        <v>23</v>
      </c>
      <c r="V131" s="5">
        <v>8</v>
      </c>
      <c r="W131" s="18">
        <f t="shared" si="17"/>
        <v>16</v>
      </c>
      <c r="X131" s="74"/>
      <c r="Y131" s="20">
        <f t="shared" si="19"/>
        <v>59</v>
      </c>
      <c r="Z131" s="48" t="str">
        <f t="shared" si="20"/>
        <v>D+</v>
      </c>
    </row>
    <row r="132" spans="1:26" ht="14.25" customHeight="1">
      <c r="D132" s="45">
        <v>15</v>
      </c>
      <c r="E132" s="45"/>
      <c r="F132" s="45" t="s">
        <v>40</v>
      </c>
      <c r="G132" s="46" t="s">
        <v>281</v>
      </c>
      <c r="H132" s="47" t="s">
        <v>282</v>
      </c>
      <c r="I132" s="2">
        <v>1</v>
      </c>
      <c r="J132" s="2">
        <v>1</v>
      </c>
      <c r="K132" s="2">
        <v>1</v>
      </c>
      <c r="L132" s="6">
        <v>1</v>
      </c>
      <c r="M132" s="6">
        <v>1</v>
      </c>
      <c r="N132" s="6">
        <v>0</v>
      </c>
      <c r="O132" s="2">
        <v>0</v>
      </c>
      <c r="P132" s="6">
        <v>1</v>
      </c>
      <c r="Q132" s="3">
        <f t="shared" si="15"/>
        <v>6</v>
      </c>
      <c r="R132" s="18">
        <f t="shared" si="16"/>
        <v>15</v>
      </c>
      <c r="S132" s="17"/>
      <c r="T132" s="19">
        <v>23</v>
      </c>
      <c r="V132" s="5">
        <v>17</v>
      </c>
      <c r="W132" s="18">
        <f t="shared" si="17"/>
        <v>34</v>
      </c>
      <c r="X132" s="74"/>
      <c r="Y132" s="20">
        <f t="shared" si="19"/>
        <v>72</v>
      </c>
      <c r="Z132" s="48" t="str">
        <f t="shared" si="20"/>
        <v>B</v>
      </c>
    </row>
    <row r="133" spans="1:26" ht="14.25" customHeight="1">
      <c r="A133" s="59"/>
      <c r="B133" s="59"/>
      <c r="C133" s="60"/>
      <c r="D133" s="45">
        <v>15</v>
      </c>
      <c r="E133" s="45" t="s">
        <v>304</v>
      </c>
      <c r="F133" s="45" t="s">
        <v>40</v>
      </c>
      <c r="G133" s="46" t="s">
        <v>305</v>
      </c>
      <c r="H133" s="47" t="s">
        <v>306</v>
      </c>
      <c r="I133" s="2">
        <v>1</v>
      </c>
      <c r="J133" s="2">
        <v>1</v>
      </c>
      <c r="K133" s="2">
        <v>1</v>
      </c>
      <c r="L133" s="6">
        <v>1</v>
      </c>
      <c r="M133" s="6">
        <v>1</v>
      </c>
      <c r="N133" s="6">
        <v>1</v>
      </c>
      <c r="O133" s="2">
        <v>1</v>
      </c>
      <c r="P133" s="6">
        <v>1</v>
      </c>
      <c r="Q133" s="3">
        <f t="shared" ref="Q133:Q155" si="21">SUM(I133:P133)</f>
        <v>8</v>
      </c>
      <c r="R133" s="18">
        <f t="shared" ref="R133:R155" si="22">Q133/8*20</f>
        <v>20</v>
      </c>
      <c r="S133" s="17"/>
      <c r="T133" s="19">
        <v>23</v>
      </c>
      <c r="V133" s="5">
        <v>9</v>
      </c>
      <c r="W133" s="18">
        <f t="shared" ref="W133:W155" si="23">V133*2</f>
        <v>18</v>
      </c>
      <c r="X133" s="74"/>
      <c r="Y133" s="20">
        <f t="shared" si="19"/>
        <v>61</v>
      </c>
      <c r="Z133" s="48" t="str">
        <f t="shared" si="20"/>
        <v>C</v>
      </c>
    </row>
    <row r="134" spans="1:26" ht="14.25" customHeight="1">
      <c r="D134" s="45">
        <v>15</v>
      </c>
      <c r="E134" s="45">
        <v>5553500298</v>
      </c>
      <c r="F134" s="45" t="s">
        <v>40</v>
      </c>
      <c r="G134" s="46" t="s">
        <v>313</v>
      </c>
      <c r="H134" s="47" t="s">
        <v>314</v>
      </c>
      <c r="I134" s="2">
        <v>0</v>
      </c>
      <c r="J134" s="2">
        <v>1</v>
      </c>
      <c r="K134" s="2">
        <v>1</v>
      </c>
      <c r="L134" s="6">
        <v>1</v>
      </c>
      <c r="M134" s="6">
        <v>0</v>
      </c>
      <c r="N134" s="6">
        <v>1</v>
      </c>
      <c r="O134" s="2">
        <v>1</v>
      </c>
      <c r="P134" s="6">
        <v>1</v>
      </c>
      <c r="Q134" s="3">
        <f t="shared" si="21"/>
        <v>6</v>
      </c>
      <c r="R134" s="18">
        <f t="shared" si="22"/>
        <v>15</v>
      </c>
      <c r="S134" s="17"/>
      <c r="T134" s="19">
        <v>23</v>
      </c>
      <c r="V134" s="5">
        <v>13</v>
      </c>
      <c r="W134" s="18">
        <f t="shared" si="23"/>
        <v>26</v>
      </c>
      <c r="X134" s="74"/>
      <c r="Y134" s="20">
        <f t="shared" ref="Y134:Y155" si="24">R134+T134+W134</f>
        <v>64</v>
      </c>
      <c r="Z134" s="48" t="str">
        <f t="shared" si="20"/>
        <v>C</v>
      </c>
    </row>
    <row r="135" spans="1:26" ht="14.25" customHeight="1">
      <c r="D135" s="53">
        <v>16</v>
      </c>
      <c r="E135" s="53">
        <v>5653000892</v>
      </c>
      <c r="F135" s="53" t="s">
        <v>41</v>
      </c>
      <c r="G135" s="54" t="s">
        <v>121</v>
      </c>
      <c r="H135" s="55" t="s">
        <v>122</v>
      </c>
      <c r="I135" s="2">
        <v>1</v>
      </c>
      <c r="J135" s="2">
        <v>1</v>
      </c>
      <c r="K135" s="2">
        <v>1</v>
      </c>
      <c r="L135" s="6">
        <v>1</v>
      </c>
      <c r="M135" s="6">
        <v>1</v>
      </c>
      <c r="N135" s="6">
        <v>1</v>
      </c>
      <c r="O135" s="2">
        <v>1</v>
      </c>
      <c r="P135" s="6">
        <v>1</v>
      </c>
      <c r="Q135" s="3">
        <f t="shared" si="21"/>
        <v>8</v>
      </c>
      <c r="R135" s="18">
        <f t="shared" si="22"/>
        <v>20</v>
      </c>
      <c r="S135" s="17"/>
      <c r="T135" s="19">
        <v>18</v>
      </c>
      <c r="V135" s="5">
        <v>7</v>
      </c>
      <c r="W135" s="18">
        <f t="shared" si="23"/>
        <v>14</v>
      </c>
      <c r="X135" s="74"/>
      <c r="Y135" s="20">
        <f t="shared" si="24"/>
        <v>52</v>
      </c>
      <c r="Z135" s="48" t="str">
        <f t="shared" si="20"/>
        <v>D</v>
      </c>
    </row>
    <row r="136" spans="1:26" ht="14.25" customHeight="1">
      <c r="D136" s="53">
        <v>16</v>
      </c>
      <c r="E136" s="53"/>
      <c r="F136" s="53" t="s">
        <v>41</v>
      </c>
      <c r="G136" s="54" t="s">
        <v>132</v>
      </c>
      <c r="H136" s="55" t="s">
        <v>133</v>
      </c>
      <c r="I136" s="2">
        <v>1</v>
      </c>
      <c r="J136" s="2">
        <v>1</v>
      </c>
      <c r="K136" s="2">
        <v>1</v>
      </c>
      <c r="L136" s="6">
        <v>1</v>
      </c>
      <c r="M136" s="6">
        <v>1</v>
      </c>
      <c r="N136" s="6">
        <v>1</v>
      </c>
      <c r="O136" s="2">
        <v>1</v>
      </c>
      <c r="P136" s="6">
        <v>1</v>
      </c>
      <c r="Q136" s="3">
        <f t="shared" si="21"/>
        <v>8</v>
      </c>
      <c r="R136" s="18">
        <f t="shared" si="22"/>
        <v>20</v>
      </c>
      <c r="S136" s="17"/>
      <c r="T136" s="19">
        <v>18</v>
      </c>
      <c r="V136" s="5">
        <v>14</v>
      </c>
      <c r="W136" s="18">
        <f t="shared" si="23"/>
        <v>28</v>
      </c>
      <c r="X136" s="74"/>
      <c r="Y136" s="20">
        <f t="shared" si="24"/>
        <v>66</v>
      </c>
      <c r="Z136" s="48" t="str">
        <f t="shared" si="20"/>
        <v>C+</v>
      </c>
    </row>
    <row r="137" spans="1:26" ht="14.25" customHeight="1">
      <c r="D137" s="53">
        <v>16</v>
      </c>
      <c r="E137" s="53">
        <v>5653000553</v>
      </c>
      <c r="F137" s="53" t="s">
        <v>41</v>
      </c>
      <c r="G137" s="54" t="s">
        <v>138</v>
      </c>
      <c r="H137" s="55" t="s">
        <v>139</v>
      </c>
      <c r="I137" s="2">
        <v>1</v>
      </c>
      <c r="J137" s="2">
        <v>1</v>
      </c>
      <c r="K137" s="2">
        <v>1</v>
      </c>
      <c r="L137" s="6">
        <v>1</v>
      </c>
      <c r="M137" s="6">
        <v>1</v>
      </c>
      <c r="N137" s="6">
        <v>1</v>
      </c>
      <c r="O137" s="2">
        <v>1</v>
      </c>
      <c r="P137" s="6">
        <v>1</v>
      </c>
      <c r="Q137" s="3">
        <f t="shared" si="21"/>
        <v>8</v>
      </c>
      <c r="R137" s="18">
        <f t="shared" si="22"/>
        <v>20</v>
      </c>
      <c r="S137" s="17"/>
      <c r="T137" s="19">
        <v>18</v>
      </c>
      <c r="V137" s="5">
        <v>11</v>
      </c>
      <c r="W137" s="18">
        <f t="shared" si="23"/>
        <v>22</v>
      </c>
      <c r="X137" s="74"/>
      <c r="Y137" s="20">
        <f t="shared" si="24"/>
        <v>60</v>
      </c>
      <c r="Z137" s="48" t="str">
        <f t="shared" si="20"/>
        <v>C</v>
      </c>
    </row>
    <row r="138" spans="1:26" ht="14.25" customHeight="1">
      <c r="D138" s="53">
        <v>16</v>
      </c>
      <c r="E138" s="53">
        <v>5653000751</v>
      </c>
      <c r="F138" s="53" t="s">
        <v>41</v>
      </c>
      <c r="G138" s="54" t="s">
        <v>140</v>
      </c>
      <c r="H138" s="55" t="s">
        <v>141</v>
      </c>
      <c r="I138" s="2">
        <v>1</v>
      </c>
      <c r="J138" s="2">
        <v>1</v>
      </c>
      <c r="K138" s="2">
        <v>1</v>
      </c>
      <c r="L138" s="6">
        <v>1</v>
      </c>
      <c r="M138" s="6">
        <v>1</v>
      </c>
      <c r="N138" s="6">
        <v>1</v>
      </c>
      <c r="O138" s="2">
        <v>1</v>
      </c>
      <c r="P138" s="6">
        <v>1</v>
      </c>
      <c r="Q138" s="3">
        <f t="shared" si="21"/>
        <v>8</v>
      </c>
      <c r="R138" s="18">
        <f t="shared" si="22"/>
        <v>20</v>
      </c>
      <c r="S138" s="17"/>
      <c r="T138" s="19">
        <v>18</v>
      </c>
      <c r="V138" s="5">
        <v>-1</v>
      </c>
      <c r="W138" s="18">
        <f t="shared" si="23"/>
        <v>-2</v>
      </c>
      <c r="X138" s="74"/>
      <c r="Y138" s="20">
        <f t="shared" si="24"/>
        <v>36</v>
      </c>
      <c r="Z138" s="48" t="str">
        <f t="shared" si="20"/>
        <v>FAIL</v>
      </c>
    </row>
    <row r="139" spans="1:26" ht="14.25" customHeight="1">
      <c r="A139" s="61"/>
      <c r="B139" s="61"/>
      <c r="C139" s="58"/>
      <c r="D139" s="53">
        <v>16</v>
      </c>
      <c r="E139" s="53">
        <v>5653000710</v>
      </c>
      <c r="F139" s="53" t="s">
        <v>41</v>
      </c>
      <c r="G139" s="54" t="s">
        <v>142</v>
      </c>
      <c r="H139" s="55" t="s">
        <v>143</v>
      </c>
      <c r="I139" s="2">
        <v>1</v>
      </c>
      <c r="J139" s="2">
        <v>1</v>
      </c>
      <c r="K139" s="2">
        <v>1</v>
      </c>
      <c r="L139" s="6">
        <v>1</v>
      </c>
      <c r="M139" s="6">
        <v>1</v>
      </c>
      <c r="N139" s="6">
        <v>1</v>
      </c>
      <c r="O139" s="2">
        <v>1</v>
      </c>
      <c r="P139" s="6">
        <v>1</v>
      </c>
      <c r="Q139" s="3">
        <f t="shared" si="21"/>
        <v>8</v>
      </c>
      <c r="R139" s="18">
        <f t="shared" si="22"/>
        <v>20</v>
      </c>
      <c r="S139" s="17"/>
      <c r="T139" s="19">
        <v>18</v>
      </c>
      <c r="V139" s="5">
        <v>14</v>
      </c>
      <c r="W139" s="18">
        <f t="shared" si="23"/>
        <v>28</v>
      </c>
      <c r="X139" s="74"/>
      <c r="Y139" s="20">
        <f t="shared" si="24"/>
        <v>66</v>
      </c>
      <c r="Z139" s="48" t="str">
        <f t="shared" si="20"/>
        <v>C+</v>
      </c>
    </row>
    <row r="140" spans="1:26" ht="14.25" customHeight="1">
      <c r="A140" s="61"/>
      <c r="B140" s="61"/>
      <c r="C140" s="58"/>
      <c r="D140" s="53">
        <v>16</v>
      </c>
      <c r="E140" s="53">
        <v>5653000546</v>
      </c>
      <c r="F140" s="53" t="s">
        <v>41</v>
      </c>
      <c r="G140" s="54" t="s">
        <v>144</v>
      </c>
      <c r="H140" s="55" t="s">
        <v>145</v>
      </c>
      <c r="I140" s="2">
        <v>1</v>
      </c>
      <c r="J140" s="2">
        <v>1</v>
      </c>
      <c r="K140" s="2">
        <v>1</v>
      </c>
      <c r="L140" s="6">
        <v>1</v>
      </c>
      <c r="M140" s="6">
        <v>1</v>
      </c>
      <c r="N140" s="6">
        <v>1</v>
      </c>
      <c r="O140" s="2">
        <v>1</v>
      </c>
      <c r="P140" s="6">
        <v>1</v>
      </c>
      <c r="Q140" s="3">
        <f t="shared" si="21"/>
        <v>8</v>
      </c>
      <c r="R140" s="18">
        <f t="shared" si="22"/>
        <v>20</v>
      </c>
      <c r="S140" s="17"/>
      <c r="T140" s="19">
        <v>18</v>
      </c>
      <c r="V140" s="5">
        <v>11</v>
      </c>
      <c r="W140" s="18">
        <f t="shared" si="23"/>
        <v>22</v>
      </c>
      <c r="X140" s="74"/>
      <c r="Y140" s="20">
        <f t="shared" si="24"/>
        <v>60</v>
      </c>
      <c r="Z140" s="48" t="str">
        <f t="shared" si="20"/>
        <v>C</v>
      </c>
    </row>
    <row r="141" spans="1:26" ht="14.25" customHeight="1">
      <c r="D141" s="53">
        <v>16</v>
      </c>
      <c r="E141" s="53"/>
      <c r="F141" s="53" t="s">
        <v>41</v>
      </c>
      <c r="G141" s="54" t="s">
        <v>134</v>
      </c>
      <c r="H141" s="55" t="s">
        <v>135</v>
      </c>
      <c r="I141" s="2">
        <v>1</v>
      </c>
      <c r="J141" s="2">
        <v>1</v>
      </c>
      <c r="K141" s="2">
        <v>1</v>
      </c>
      <c r="L141" s="6">
        <v>1</v>
      </c>
      <c r="M141" s="6">
        <v>1</v>
      </c>
      <c r="N141" s="6">
        <v>1</v>
      </c>
      <c r="O141" s="2">
        <v>1</v>
      </c>
      <c r="P141" s="6">
        <v>1</v>
      </c>
      <c r="Q141" s="3">
        <f t="shared" si="21"/>
        <v>8</v>
      </c>
      <c r="R141" s="18">
        <f t="shared" si="22"/>
        <v>20</v>
      </c>
      <c r="S141" s="17"/>
      <c r="T141" s="19">
        <v>18</v>
      </c>
      <c r="V141" s="5">
        <v>1</v>
      </c>
      <c r="W141" s="18">
        <f t="shared" si="23"/>
        <v>2</v>
      </c>
      <c r="X141" s="74"/>
      <c r="Y141" s="20">
        <f t="shared" si="24"/>
        <v>40</v>
      </c>
      <c r="Z141" s="48" t="str">
        <f t="shared" si="20"/>
        <v>FAIL</v>
      </c>
    </row>
    <row r="142" spans="1:26" ht="14.25" customHeight="1">
      <c r="D142" s="53">
        <v>16</v>
      </c>
      <c r="E142" s="53">
        <v>5653000538</v>
      </c>
      <c r="F142" s="53" t="s">
        <v>41</v>
      </c>
      <c r="G142" s="54" t="s">
        <v>136</v>
      </c>
      <c r="H142" s="55" t="s">
        <v>137</v>
      </c>
      <c r="I142" s="2">
        <v>1</v>
      </c>
      <c r="J142" s="2">
        <v>1</v>
      </c>
      <c r="K142" s="2">
        <v>1</v>
      </c>
      <c r="L142" s="6">
        <v>1</v>
      </c>
      <c r="M142" s="6">
        <v>1</v>
      </c>
      <c r="N142" s="6">
        <v>1</v>
      </c>
      <c r="O142" s="2">
        <v>1</v>
      </c>
      <c r="P142" s="6">
        <v>1</v>
      </c>
      <c r="Q142" s="3">
        <f t="shared" si="21"/>
        <v>8</v>
      </c>
      <c r="R142" s="18">
        <f t="shared" si="22"/>
        <v>20</v>
      </c>
      <c r="S142" s="17"/>
      <c r="T142" s="19">
        <v>18</v>
      </c>
      <c r="V142" s="5">
        <v>19</v>
      </c>
      <c r="W142" s="18">
        <f t="shared" si="23"/>
        <v>38</v>
      </c>
      <c r="X142" s="74"/>
      <c r="Y142" s="20">
        <f t="shared" si="24"/>
        <v>76</v>
      </c>
      <c r="Z142" s="48" t="str">
        <f t="shared" si="20"/>
        <v>B+</v>
      </c>
    </row>
    <row r="143" spans="1:26" ht="14.25" customHeight="1">
      <c r="D143" s="53">
        <v>16</v>
      </c>
      <c r="E143" s="53"/>
      <c r="F143" s="53" t="s">
        <v>40</v>
      </c>
      <c r="G143" s="54" t="s">
        <v>283</v>
      </c>
      <c r="H143" s="55" t="s">
        <v>284</v>
      </c>
      <c r="I143" s="2">
        <v>1</v>
      </c>
      <c r="J143" s="2">
        <v>1</v>
      </c>
      <c r="K143" s="2">
        <v>1</v>
      </c>
      <c r="L143" s="6">
        <v>0</v>
      </c>
      <c r="M143" s="6">
        <v>1</v>
      </c>
      <c r="N143" s="6">
        <v>1</v>
      </c>
      <c r="O143" s="2">
        <v>1</v>
      </c>
      <c r="P143" s="6">
        <v>1</v>
      </c>
      <c r="Q143" s="3">
        <f t="shared" si="21"/>
        <v>7</v>
      </c>
      <c r="R143" s="18">
        <f t="shared" si="22"/>
        <v>17.5</v>
      </c>
      <c r="S143" s="17"/>
      <c r="T143" s="19">
        <v>18</v>
      </c>
      <c r="V143" s="5">
        <v>16</v>
      </c>
      <c r="W143" s="18">
        <f t="shared" si="23"/>
        <v>32</v>
      </c>
      <c r="X143" s="74"/>
      <c r="Y143" s="20">
        <f t="shared" si="24"/>
        <v>67.5</v>
      </c>
      <c r="Z143" s="48" t="str">
        <f t="shared" si="20"/>
        <v>C+</v>
      </c>
    </row>
    <row r="144" spans="1:26" ht="14.25" customHeight="1">
      <c r="D144" s="53">
        <v>16</v>
      </c>
      <c r="E144" s="53">
        <v>5653000835</v>
      </c>
      <c r="F144" s="53" t="s">
        <v>40</v>
      </c>
      <c r="G144" s="54" t="s">
        <v>325</v>
      </c>
      <c r="H144" s="55" t="s">
        <v>326</v>
      </c>
      <c r="I144" s="2">
        <v>1</v>
      </c>
      <c r="J144" s="2">
        <v>1</v>
      </c>
      <c r="K144" s="2">
        <v>1</v>
      </c>
      <c r="L144" s="6">
        <v>1</v>
      </c>
      <c r="M144" s="6">
        <v>1</v>
      </c>
      <c r="N144" s="6">
        <v>1</v>
      </c>
      <c r="O144" s="2">
        <v>1</v>
      </c>
      <c r="P144" s="6">
        <v>1</v>
      </c>
      <c r="Q144" s="3">
        <f t="shared" si="21"/>
        <v>8</v>
      </c>
      <c r="R144" s="18">
        <f t="shared" si="22"/>
        <v>20</v>
      </c>
      <c r="S144" s="17"/>
      <c r="T144" s="19">
        <v>18</v>
      </c>
      <c r="V144" s="5">
        <v>25</v>
      </c>
      <c r="W144" s="18">
        <f t="shared" si="23"/>
        <v>50</v>
      </c>
      <c r="X144" s="74"/>
      <c r="Y144" s="20">
        <f t="shared" si="24"/>
        <v>88</v>
      </c>
      <c r="Z144" s="48" t="str">
        <f t="shared" si="20"/>
        <v>A</v>
      </c>
    </row>
    <row r="145" spans="1:26" ht="14.25" customHeight="1">
      <c r="D145" s="45">
        <v>17</v>
      </c>
      <c r="E145" s="45">
        <v>5653001023</v>
      </c>
      <c r="F145" s="45" t="s">
        <v>40</v>
      </c>
      <c r="G145" s="46" t="s">
        <v>317</v>
      </c>
      <c r="H145" s="47" t="s">
        <v>318</v>
      </c>
      <c r="I145" s="2">
        <v>0</v>
      </c>
      <c r="J145" s="2">
        <v>1</v>
      </c>
      <c r="K145" s="2">
        <v>1</v>
      </c>
      <c r="L145" s="6">
        <v>1</v>
      </c>
      <c r="M145" s="6">
        <v>1</v>
      </c>
      <c r="N145" s="6">
        <v>1</v>
      </c>
      <c r="O145" s="2">
        <v>1</v>
      </c>
      <c r="P145" s="6">
        <v>1</v>
      </c>
      <c r="Q145" s="3">
        <f t="shared" si="21"/>
        <v>7</v>
      </c>
      <c r="R145" s="18">
        <f t="shared" si="22"/>
        <v>17.5</v>
      </c>
      <c r="S145" s="17"/>
      <c r="T145" s="19">
        <v>26</v>
      </c>
      <c r="V145" s="5">
        <v>22</v>
      </c>
      <c r="W145" s="18">
        <f t="shared" si="23"/>
        <v>44</v>
      </c>
      <c r="X145" s="74"/>
      <c r="Y145" s="20">
        <f t="shared" si="24"/>
        <v>87.5</v>
      </c>
      <c r="Z145" s="48" t="str">
        <f t="shared" si="20"/>
        <v>A</v>
      </c>
    </row>
    <row r="146" spans="1:26" ht="14.25" customHeight="1">
      <c r="D146" s="45">
        <v>17</v>
      </c>
      <c r="E146" s="45">
        <v>5653001015</v>
      </c>
      <c r="F146" s="45" t="s">
        <v>41</v>
      </c>
      <c r="G146" s="46" t="s">
        <v>323</v>
      </c>
      <c r="H146" s="47" t="s">
        <v>324</v>
      </c>
      <c r="I146" s="2">
        <v>0</v>
      </c>
      <c r="J146" s="2">
        <v>1</v>
      </c>
      <c r="K146" s="2">
        <v>1</v>
      </c>
      <c r="L146" s="6">
        <v>1</v>
      </c>
      <c r="M146" s="6">
        <v>0</v>
      </c>
      <c r="N146" s="6">
        <v>1</v>
      </c>
      <c r="O146" s="2">
        <v>1</v>
      </c>
      <c r="P146" s="6">
        <v>1</v>
      </c>
      <c r="Q146" s="3">
        <f t="shared" si="21"/>
        <v>6</v>
      </c>
      <c r="R146" s="18">
        <f t="shared" si="22"/>
        <v>15</v>
      </c>
      <c r="S146" s="17"/>
      <c r="T146" s="19">
        <v>26</v>
      </c>
      <c r="V146" s="5">
        <v>19</v>
      </c>
      <c r="W146" s="18">
        <f t="shared" si="23"/>
        <v>38</v>
      </c>
      <c r="X146" s="74"/>
      <c r="Y146" s="20">
        <f t="shared" si="24"/>
        <v>79</v>
      </c>
      <c r="Z146" s="48" t="str">
        <f t="shared" si="20"/>
        <v>B+</v>
      </c>
    </row>
    <row r="147" spans="1:26" ht="14.25" customHeight="1">
      <c r="D147" s="45">
        <v>17</v>
      </c>
      <c r="E147" s="45"/>
      <c r="F147" s="45" t="s">
        <v>40</v>
      </c>
      <c r="G147" s="46" t="s">
        <v>331</v>
      </c>
      <c r="H147" s="47" t="s">
        <v>332</v>
      </c>
      <c r="I147" s="2">
        <v>0</v>
      </c>
      <c r="J147" s="2">
        <v>1</v>
      </c>
      <c r="K147" s="2">
        <v>0</v>
      </c>
      <c r="L147" s="6">
        <v>1</v>
      </c>
      <c r="M147" s="6">
        <v>1</v>
      </c>
      <c r="N147" s="6">
        <v>0</v>
      </c>
      <c r="O147" s="2">
        <v>1</v>
      </c>
      <c r="P147" s="6">
        <v>1</v>
      </c>
      <c r="Q147" s="3">
        <f t="shared" si="21"/>
        <v>5</v>
      </c>
      <c r="R147" s="18">
        <f t="shared" si="22"/>
        <v>12.5</v>
      </c>
      <c r="S147" s="17"/>
      <c r="T147" s="19">
        <v>26</v>
      </c>
      <c r="V147" s="5">
        <v>23</v>
      </c>
      <c r="W147" s="18">
        <f t="shared" si="23"/>
        <v>46</v>
      </c>
      <c r="X147" s="74"/>
      <c r="Y147" s="20">
        <f t="shared" si="24"/>
        <v>84.5</v>
      </c>
      <c r="Z147" s="48" t="str">
        <f t="shared" si="20"/>
        <v>A</v>
      </c>
    </row>
    <row r="148" spans="1:26" ht="14.25" customHeight="1">
      <c r="D148" s="45">
        <v>17</v>
      </c>
      <c r="E148" s="45">
        <v>5653001122</v>
      </c>
      <c r="F148" s="45" t="s">
        <v>40</v>
      </c>
      <c r="G148" s="46" t="s">
        <v>302</v>
      </c>
      <c r="H148" s="47" t="s">
        <v>303</v>
      </c>
      <c r="I148" s="2">
        <v>1</v>
      </c>
      <c r="J148" s="2">
        <v>1</v>
      </c>
      <c r="K148" s="2">
        <v>1</v>
      </c>
      <c r="L148" s="6">
        <v>1</v>
      </c>
      <c r="M148" s="6">
        <v>1</v>
      </c>
      <c r="N148" s="6">
        <v>1</v>
      </c>
      <c r="O148" s="2">
        <v>1</v>
      </c>
      <c r="P148" s="6">
        <v>1</v>
      </c>
      <c r="Q148" s="3">
        <f t="shared" si="21"/>
        <v>8</v>
      </c>
      <c r="R148" s="18">
        <f t="shared" si="22"/>
        <v>20</v>
      </c>
      <c r="S148" s="17"/>
      <c r="T148" s="19">
        <v>26</v>
      </c>
      <c r="V148" s="5">
        <v>22</v>
      </c>
      <c r="W148" s="18">
        <f t="shared" si="23"/>
        <v>44</v>
      </c>
      <c r="X148" s="74"/>
      <c r="Y148" s="20">
        <f t="shared" si="24"/>
        <v>90</v>
      </c>
      <c r="Z148" s="48" t="str">
        <f t="shared" si="20"/>
        <v>A</v>
      </c>
    </row>
    <row r="149" spans="1:26" ht="14.25" customHeight="1">
      <c r="D149" s="45">
        <v>17</v>
      </c>
      <c r="E149" s="45"/>
      <c r="F149" s="45" t="s">
        <v>41</v>
      </c>
      <c r="G149" s="46" t="s">
        <v>335</v>
      </c>
      <c r="H149" s="47" t="s">
        <v>336</v>
      </c>
      <c r="I149" s="2">
        <v>0</v>
      </c>
      <c r="J149" s="2">
        <v>1</v>
      </c>
      <c r="K149" s="2">
        <v>0</v>
      </c>
      <c r="L149" s="6">
        <v>0</v>
      </c>
      <c r="M149" s="6">
        <v>0</v>
      </c>
      <c r="N149" s="6">
        <v>0</v>
      </c>
      <c r="O149" s="2">
        <v>0</v>
      </c>
      <c r="P149" s="6">
        <v>0</v>
      </c>
      <c r="Q149" s="3">
        <f t="shared" si="21"/>
        <v>1</v>
      </c>
      <c r="R149" s="18">
        <f t="shared" si="22"/>
        <v>2.5</v>
      </c>
      <c r="S149" s="17"/>
      <c r="T149" s="19">
        <v>26</v>
      </c>
      <c r="V149" s="5"/>
      <c r="W149" s="18">
        <f t="shared" si="23"/>
        <v>0</v>
      </c>
      <c r="X149" s="74"/>
      <c r="Y149" s="20">
        <f t="shared" si="24"/>
        <v>28.5</v>
      </c>
      <c r="Z149" s="48" t="s">
        <v>348</v>
      </c>
    </row>
    <row r="150" spans="1:26" ht="14.25" customHeight="1">
      <c r="D150" s="45">
        <v>17</v>
      </c>
      <c r="E150" s="45">
        <v>5653000769</v>
      </c>
      <c r="F150" s="45" t="s">
        <v>41</v>
      </c>
      <c r="G150" s="46" t="s">
        <v>307</v>
      </c>
      <c r="H150" s="47" t="s">
        <v>308</v>
      </c>
      <c r="I150" s="2">
        <v>1</v>
      </c>
      <c r="J150" s="2">
        <v>0</v>
      </c>
      <c r="K150" s="2">
        <v>1</v>
      </c>
      <c r="L150" s="6">
        <v>1</v>
      </c>
      <c r="M150" s="6">
        <v>0</v>
      </c>
      <c r="N150" s="6">
        <v>1</v>
      </c>
      <c r="O150" s="2">
        <v>1</v>
      </c>
      <c r="P150" s="6">
        <v>1</v>
      </c>
      <c r="Q150" s="3">
        <f t="shared" si="21"/>
        <v>6</v>
      </c>
      <c r="R150" s="18">
        <f t="shared" si="22"/>
        <v>15</v>
      </c>
      <c r="S150" s="17"/>
      <c r="T150" s="19">
        <v>26</v>
      </c>
      <c r="V150" s="5">
        <v>21</v>
      </c>
      <c r="W150" s="18">
        <f t="shared" si="23"/>
        <v>42</v>
      </c>
      <c r="X150" s="74"/>
      <c r="Y150" s="20">
        <f t="shared" si="24"/>
        <v>83</v>
      </c>
      <c r="Z150" s="48" t="str">
        <f>IF(Y150&gt;=79.5,"A",IF(Y150&gt;=74.5,"B+",IF(Y150&gt;=69.5,"B",IF(Y150&gt;=64.5,"C+",IF(Y150&gt;=59.5,"C",IF(Y150&gt;=54.5,"D+",IF(Y150&gt;=44.5,"D",IF(Y150&lt;44.5,"FAIL"))))))))</f>
        <v>A</v>
      </c>
    </row>
    <row r="151" spans="1:26" ht="14.25" customHeight="1">
      <c r="D151" s="45">
        <v>17</v>
      </c>
      <c r="E151" s="45"/>
      <c r="F151" s="45" t="s">
        <v>40</v>
      </c>
      <c r="G151" s="46" t="s">
        <v>309</v>
      </c>
      <c r="H151" s="47" t="s">
        <v>310</v>
      </c>
      <c r="I151" s="2">
        <v>1</v>
      </c>
      <c r="J151" s="2">
        <v>0</v>
      </c>
      <c r="K151" s="2">
        <v>0</v>
      </c>
      <c r="L151" s="6">
        <v>1</v>
      </c>
      <c r="M151" s="6">
        <v>1</v>
      </c>
      <c r="N151" s="6">
        <v>1</v>
      </c>
      <c r="O151" s="2">
        <v>1</v>
      </c>
      <c r="P151" s="6">
        <v>1</v>
      </c>
      <c r="Q151" s="3">
        <f t="shared" si="21"/>
        <v>6</v>
      </c>
      <c r="R151" s="18">
        <f t="shared" si="22"/>
        <v>15</v>
      </c>
      <c r="S151" s="17"/>
      <c r="T151" s="19">
        <v>26</v>
      </c>
      <c r="V151" s="5">
        <v>24</v>
      </c>
      <c r="W151" s="18">
        <f t="shared" si="23"/>
        <v>48</v>
      </c>
      <c r="X151" s="74"/>
      <c r="Y151" s="20">
        <f t="shared" si="24"/>
        <v>89</v>
      </c>
      <c r="Z151" s="48" t="str">
        <f>IF(Y151&gt;=79.5,"A",IF(Y151&gt;=74.5,"B+",IF(Y151&gt;=69.5,"B",IF(Y151&gt;=64.5,"C+",IF(Y151&gt;=59.5,"C",IF(Y151&gt;=54.5,"D+",IF(Y151&gt;=44.5,"D",IF(Y151&lt;44.5,"FAIL"))))))))</f>
        <v>A</v>
      </c>
    </row>
    <row r="152" spans="1:26" ht="14.25" customHeight="1">
      <c r="A152" s="57"/>
      <c r="B152" s="57"/>
      <c r="C152" s="58"/>
      <c r="D152" s="45" t="s">
        <v>346</v>
      </c>
      <c r="E152" s="45"/>
      <c r="F152" s="45" t="s">
        <v>41</v>
      </c>
      <c r="G152" s="46" t="s">
        <v>125</v>
      </c>
      <c r="H152" s="47" t="s">
        <v>126</v>
      </c>
      <c r="I152" s="2">
        <v>1</v>
      </c>
      <c r="J152" s="2">
        <v>1</v>
      </c>
      <c r="K152" s="2">
        <v>0</v>
      </c>
      <c r="L152" s="6">
        <v>0</v>
      </c>
      <c r="M152" s="6">
        <v>0</v>
      </c>
      <c r="N152" s="6">
        <v>0</v>
      </c>
      <c r="O152" s="2">
        <v>0</v>
      </c>
      <c r="P152" s="6">
        <v>0</v>
      </c>
      <c r="Q152" s="3">
        <f t="shared" si="21"/>
        <v>2</v>
      </c>
      <c r="R152" s="18">
        <f t="shared" si="22"/>
        <v>5</v>
      </c>
      <c r="S152" s="17"/>
      <c r="T152" s="19">
        <v>0</v>
      </c>
      <c r="V152" s="5"/>
      <c r="W152" s="18">
        <f t="shared" si="23"/>
        <v>0</v>
      </c>
      <c r="X152" s="74"/>
      <c r="Y152" s="20">
        <f t="shared" si="24"/>
        <v>5</v>
      </c>
      <c r="Z152" s="48" t="s">
        <v>348</v>
      </c>
    </row>
    <row r="153" spans="1:26" ht="14.25" customHeight="1">
      <c r="D153" s="45" t="s">
        <v>346</v>
      </c>
      <c r="E153" s="45">
        <v>5353000473</v>
      </c>
      <c r="F153" s="45" t="s">
        <v>40</v>
      </c>
      <c r="G153" s="46" t="s">
        <v>234</v>
      </c>
      <c r="H153" s="47" t="s">
        <v>235</v>
      </c>
      <c r="I153" s="2">
        <v>1</v>
      </c>
      <c r="J153" s="2">
        <v>0</v>
      </c>
      <c r="K153" s="2">
        <v>1</v>
      </c>
      <c r="L153" s="6">
        <v>0</v>
      </c>
      <c r="M153" s="6">
        <v>0</v>
      </c>
      <c r="N153" s="6">
        <v>0</v>
      </c>
      <c r="O153" s="2">
        <v>0</v>
      </c>
      <c r="P153" s="6">
        <v>0</v>
      </c>
      <c r="Q153" s="3">
        <f t="shared" si="21"/>
        <v>2</v>
      </c>
      <c r="R153" s="18">
        <f t="shared" si="22"/>
        <v>5</v>
      </c>
      <c r="S153" s="17"/>
      <c r="T153" s="19">
        <v>0</v>
      </c>
      <c r="V153" s="5"/>
      <c r="W153" s="18">
        <f t="shared" si="23"/>
        <v>0</v>
      </c>
      <c r="X153" s="74"/>
      <c r="Y153" s="20">
        <f t="shared" si="24"/>
        <v>5</v>
      </c>
      <c r="Z153" s="48" t="str">
        <f>IF(Y153&gt;=79.5,"A",IF(Y153&gt;=74.5,"B+",IF(Y153&gt;=69.5,"B",IF(Y153&gt;=64.5,"C+",IF(Y153&gt;=59.5,"C",IF(Y153&gt;=54.5,"D+",IF(Y153&gt;=44.5,"D",IF(Y153&lt;44.5,"FAIL"))))))))</f>
        <v>FAIL</v>
      </c>
    </row>
    <row r="154" spans="1:26" ht="14.25" customHeight="1">
      <c r="D154" s="45" t="s">
        <v>346</v>
      </c>
      <c r="E154" s="45"/>
      <c r="F154" s="45" t="s">
        <v>40</v>
      </c>
      <c r="G154" s="46" t="s">
        <v>330</v>
      </c>
      <c r="H154" s="47" t="s">
        <v>329</v>
      </c>
      <c r="I154" s="2">
        <v>0</v>
      </c>
      <c r="J154" s="2">
        <v>1</v>
      </c>
      <c r="K154" s="2">
        <v>0</v>
      </c>
      <c r="L154" s="6">
        <v>1</v>
      </c>
      <c r="M154" s="6">
        <v>0</v>
      </c>
      <c r="N154" s="6">
        <v>0</v>
      </c>
      <c r="O154" s="2">
        <v>0</v>
      </c>
      <c r="P154" s="2">
        <v>0</v>
      </c>
      <c r="Q154" s="3">
        <f t="shared" si="21"/>
        <v>2</v>
      </c>
      <c r="R154" s="18">
        <f t="shared" si="22"/>
        <v>5</v>
      </c>
      <c r="S154" s="17"/>
      <c r="T154" s="19">
        <v>0</v>
      </c>
      <c r="V154" s="5"/>
      <c r="W154" s="18">
        <f t="shared" si="23"/>
        <v>0</v>
      </c>
      <c r="X154" s="74"/>
      <c r="Y154" s="20">
        <f t="shared" si="24"/>
        <v>5</v>
      </c>
      <c r="Z154" s="48" t="str">
        <f>IF(Y154&gt;=79.5,"A",IF(Y154&gt;=74.5,"B+",IF(Y154&gt;=69.5,"B",IF(Y154&gt;=64.5,"C+",IF(Y154&gt;=59.5,"C",IF(Y154&gt;=54.5,"D+",IF(Y154&gt;=44.5,"D",IF(Y154&lt;44.5,"FAIL"))))))))</f>
        <v>FAIL</v>
      </c>
    </row>
    <row r="155" spans="1:26" ht="14.25" customHeight="1">
      <c r="D155" s="45" t="s">
        <v>346</v>
      </c>
      <c r="E155" s="45">
        <v>5653000694</v>
      </c>
      <c r="F155" s="45" t="s">
        <v>40</v>
      </c>
      <c r="G155" s="46" t="s">
        <v>210</v>
      </c>
      <c r="H155" s="47" t="s">
        <v>211</v>
      </c>
      <c r="I155" s="2">
        <v>1</v>
      </c>
      <c r="J155" s="2">
        <v>0</v>
      </c>
      <c r="K155" s="2">
        <v>0</v>
      </c>
      <c r="L155" s="6">
        <v>1</v>
      </c>
      <c r="M155" s="6">
        <v>1</v>
      </c>
      <c r="N155" s="6">
        <v>0</v>
      </c>
      <c r="O155" s="2">
        <v>1</v>
      </c>
      <c r="P155" s="6">
        <v>1</v>
      </c>
      <c r="Q155" s="3">
        <f t="shared" si="21"/>
        <v>5</v>
      </c>
      <c r="R155" s="18">
        <f t="shared" si="22"/>
        <v>12.5</v>
      </c>
      <c r="S155" s="17"/>
      <c r="T155" s="19">
        <v>26</v>
      </c>
      <c r="V155" s="5">
        <v>17</v>
      </c>
      <c r="W155" s="18">
        <f t="shared" si="23"/>
        <v>34</v>
      </c>
      <c r="X155" s="74"/>
      <c r="Y155" s="20">
        <f t="shared" si="24"/>
        <v>72.5</v>
      </c>
      <c r="Z155" s="48" t="str">
        <f>IF(Y155&gt;=79.5,"A",IF(Y155&gt;=74.5,"B+",IF(Y155&gt;=69.5,"B",IF(Y155&gt;=64.5,"C+",IF(Y155&gt;=59.5,"C",IF(Y155&gt;=54.5,"D+",IF(Y155&gt;=44.5,"D",IF(Y155&lt;44.5,"FAIL"))))))))</f>
        <v>B</v>
      </c>
    </row>
    <row r="157" spans="1:26">
      <c r="D157" s="64" t="s">
        <v>289</v>
      </c>
      <c r="E157" s="65"/>
      <c r="F157" s="65"/>
      <c r="G157" s="65"/>
    </row>
    <row r="158" spans="1:26">
      <c r="F158" s="4"/>
    </row>
    <row r="159" spans="1:26">
      <c r="F159" s="4"/>
    </row>
    <row r="160" spans="1:26">
      <c r="F160" s="4"/>
    </row>
    <row r="161" spans="6:6">
      <c r="F161" s="4"/>
    </row>
  </sheetData>
  <sortState ref="A5:AA156">
    <sortCondition ref="D5:D156"/>
  </sortState>
  <mergeCells count="3">
    <mergeCell ref="V2:W2"/>
    <mergeCell ref="Y2:Z2"/>
    <mergeCell ref="D157:G157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opLeftCell="A15" workbookViewId="0">
      <selection activeCell="E32" sqref="E32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25</v>
      </c>
      <c r="O14" s="67"/>
    </row>
    <row r="15" spans="2:15">
      <c r="B15" s="1"/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11"/>
      <c r="O15" s="12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 t="s">
        <v>24</v>
      </c>
      <c r="O16" s="12">
        <f>COUNTIF(Scores!Z5:Z155,"A")</f>
        <v>62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23</v>
      </c>
      <c r="O17" s="12">
        <f>COUNTIF(Scores!Z5:Z155,"B+")</f>
        <v>16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18</v>
      </c>
      <c r="O18" s="12">
        <f>COUNTIF(Scores!Z5:Z155,"B")</f>
        <v>21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 t="s">
        <v>19</v>
      </c>
      <c r="O19" s="12">
        <f>COUNTIF(Scores!Z5:Z155,"C+")</f>
        <v>14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1" t="s">
        <v>20</v>
      </c>
      <c r="O20" s="12">
        <f>COUNTIF(Scores!Z5:Z155,"C")</f>
        <v>14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 t="s">
        <v>21</v>
      </c>
      <c r="O21" s="12">
        <f>COUNTIF(Scores!Z5:Z155,"D+")</f>
        <v>9</v>
      </c>
    </row>
    <row r="22" spans="2:15">
      <c r="B22" s="1"/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11" t="s">
        <v>22</v>
      </c>
      <c r="O22" s="12">
        <f>COUNTIF(Scores!Z5:Z155,"FAIL")</f>
        <v>6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3" t="s">
        <v>26</v>
      </c>
      <c r="O23" s="14">
        <f>COUNTIF(Scores!Z5:Z155,"I")</f>
        <v>0</v>
      </c>
    </row>
    <row r="24" spans="2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69" t="s">
        <v>32</v>
      </c>
      <c r="C31" s="70"/>
      <c r="D31" s="71"/>
      <c r="E31" s="10">
        <f>AVERAGE(Scores!V5:V155)</f>
        <v>17.054794520547944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68" t="s">
        <v>38</v>
      </c>
      <c r="C32" s="68"/>
      <c r="D32" s="68"/>
      <c r="E32" s="15">
        <f>AVERAGE(Scores!Y5:Y155)</f>
        <v>72.132450331125824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6" t="s">
        <v>31</v>
      </c>
      <c r="C33" s="16"/>
      <c r="D33" s="16"/>
      <c r="E33" s="16"/>
      <c r="F33" s="16"/>
      <c r="G33" s="16"/>
      <c r="H33" s="16"/>
      <c r="I33" s="1"/>
      <c r="J33" s="1"/>
      <c r="K33" s="1"/>
      <c r="L33" s="1"/>
      <c r="M33" s="1"/>
      <c r="N33" s="1"/>
      <c r="O33" s="1"/>
    </row>
    <row r="34" spans="2:15">
      <c r="B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2013-07-16T11:37:35Z</dcterms:modified>
</cp:coreProperties>
</file>