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h\Desktop 2\"/>
    </mc:Choice>
  </mc:AlternateContent>
  <bookViews>
    <workbookView xWindow="0" yWindow="0" windowWidth="24000" windowHeight="9735"/>
  </bookViews>
  <sheets>
    <sheet name="Scores" sheetId="1" r:id="rId1"/>
    <sheet name="Results summary" sheetId="2" r:id="rId2"/>
  </sheets>
  <definedNames>
    <definedName name="_xlnm._FilterDatabase" localSheetId="0" hidden="1">Scores!$A$5:$AA$18</definedName>
  </definedNames>
  <calcPr calcId="152511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5" i="1"/>
  <c r="N54" i="1"/>
  <c r="O54" i="1" s="1"/>
  <c r="N55" i="1"/>
  <c r="O55" i="1" s="1"/>
  <c r="N64" i="1"/>
  <c r="O64" i="1" s="1"/>
  <c r="N71" i="1"/>
  <c r="O71" i="1" s="1"/>
  <c r="N72" i="1"/>
  <c r="O72" i="1" s="1"/>
  <c r="N73" i="1"/>
  <c r="O73" i="1" s="1"/>
  <c r="N74" i="1"/>
  <c r="O74" i="1" s="1"/>
  <c r="N75" i="1"/>
  <c r="O75" i="1" s="1"/>
  <c r="N42" i="1"/>
  <c r="O42" i="1" s="1"/>
  <c r="N70" i="1"/>
  <c r="O70" i="1" s="1"/>
  <c r="N47" i="1"/>
  <c r="O47" i="1" s="1"/>
  <c r="N40" i="1"/>
  <c r="O40" i="1" s="1"/>
  <c r="N41" i="1"/>
  <c r="O41" i="1" s="1"/>
  <c r="N5" i="1"/>
  <c r="O5" i="1" s="1"/>
  <c r="N6" i="1"/>
  <c r="O6" i="1" s="1"/>
  <c r="Y6" i="1" s="1"/>
  <c r="Z6" i="1" s="1"/>
  <c r="N7" i="1"/>
  <c r="O7" i="1" s="1"/>
  <c r="Y7" i="1" s="1"/>
  <c r="Z7" i="1" s="1"/>
  <c r="N8" i="1"/>
  <c r="O8" i="1" s="1"/>
  <c r="N9" i="1"/>
  <c r="O9" i="1" s="1"/>
  <c r="Y9" i="1" s="1"/>
  <c r="Z9" i="1" s="1"/>
  <c r="N11" i="1"/>
  <c r="O11" i="1" s="1"/>
  <c r="Y11" i="1" s="1"/>
  <c r="Z11" i="1" s="1"/>
  <c r="N12" i="1"/>
  <c r="O12" i="1" s="1"/>
  <c r="Y12" i="1" s="1"/>
  <c r="Z12" i="1" s="1"/>
  <c r="N13" i="1"/>
  <c r="O13" i="1" s="1"/>
  <c r="Y13" i="1" s="1"/>
  <c r="Z13" i="1" s="1"/>
  <c r="N14" i="1"/>
  <c r="O14" i="1" s="1"/>
  <c r="Y14" i="1" s="1"/>
  <c r="Z14" i="1" s="1"/>
  <c r="N65" i="1"/>
  <c r="O65" i="1" s="1"/>
  <c r="Y65" i="1" s="1"/>
  <c r="Z65" i="1" s="1"/>
  <c r="N66" i="1"/>
  <c r="O66" i="1" s="1"/>
  <c r="Y66" i="1" s="1"/>
  <c r="Z66" i="1" s="1"/>
  <c r="N31" i="1"/>
  <c r="O31" i="1" s="1"/>
  <c r="N67" i="1"/>
  <c r="O67" i="1" s="1"/>
  <c r="N68" i="1"/>
  <c r="O68" i="1" s="1"/>
  <c r="N69" i="1"/>
  <c r="O69" i="1" s="1"/>
  <c r="N59" i="1"/>
  <c r="O59" i="1" s="1"/>
  <c r="N15" i="1"/>
  <c r="O15" i="1" s="1"/>
  <c r="N16" i="1"/>
  <c r="O16" i="1" s="1"/>
  <c r="N26" i="1"/>
  <c r="O26" i="1" s="1"/>
  <c r="N27" i="1"/>
  <c r="O27" i="1" s="1"/>
  <c r="N28" i="1"/>
  <c r="O28" i="1" s="1"/>
  <c r="N32" i="1"/>
  <c r="O32" i="1" s="1"/>
  <c r="N62" i="1"/>
  <c r="O62" i="1" s="1"/>
  <c r="N43" i="1"/>
  <c r="O43" i="1" s="1"/>
  <c r="N49" i="1"/>
  <c r="O49" i="1" s="1"/>
  <c r="N48" i="1"/>
  <c r="O48" i="1" s="1"/>
  <c r="N44" i="1"/>
  <c r="O44" i="1" s="1"/>
  <c r="N50" i="1"/>
  <c r="O50" i="1" s="1"/>
  <c r="N46" i="1"/>
  <c r="O46" i="1" s="1"/>
  <c r="N51" i="1"/>
  <c r="O51" i="1" s="1"/>
  <c r="Y51" i="1" s="1"/>
  <c r="Z51" i="1" s="1"/>
  <c r="N10" i="1"/>
  <c r="O10" i="1" s="1"/>
  <c r="N52" i="1"/>
  <c r="O52" i="1" s="1"/>
  <c r="N20" i="1"/>
  <c r="O20" i="1" s="1"/>
  <c r="N21" i="1"/>
  <c r="O21" i="1" s="1"/>
  <c r="Y21" i="1" s="1"/>
  <c r="Z21" i="1" s="1"/>
  <c r="N22" i="1"/>
  <c r="O22" i="1" s="1"/>
  <c r="N23" i="1"/>
  <c r="O23" i="1" s="1"/>
  <c r="N24" i="1"/>
  <c r="O24" i="1" s="1"/>
  <c r="N29" i="1"/>
  <c r="O29" i="1" s="1"/>
  <c r="Y29" i="1" s="1"/>
  <c r="Z29" i="1" s="1"/>
  <c r="N63" i="1"/>
  <c r="O63" i="1" s="1"/>
  <c r="N37" i="1"/>
  <c r="O37" i="1" s="1"/>
  <c r="Y37" i="1" s="1"/>
  <c r="Z37" i="1" s="1"/>
  <c r="N38" i="1"/>
  <c r="O38" i="1" s="1"/>
  <c r="N39" i="1"/>
  <c r="O39" i="1" s="1"/>
  <c r="Y39" i="1" s="1"/>
  <c r="Z39" i="1" s="1"/>
  <c r="N45" i="1"/>
  <c r="O45" i="1" s="1"/>
  <c r="N33" i="1"/>
  <c r="O33" i="1" s="1"/>
  <c r="Y33" i="1" s="1"/>
  <c r="Z33" i="1" s="1"/>
  <c r="N17" i="1"/>
  <c r="O17" i="1" s="1"/>
  <c r="N53" i="1"/>
  <c r="O53" i="1" s="1"/>
  <c r="N34" i="1"/>
  <c r="O34" i="1" s="1"/>
  <c r="N56" i="1"/>
  <c r="O56" i="1" s="1"/>
  <c r="N57" i="1"/>
  <c r="O57" i="1" s="1"/>
  <c r="N58" i="1"/>
  <c r="O58" i="1" s="1"/>
  <c r="Y58" i="1" s="1"/>
  <c r="Z58" i="1" s="1"/>
  <c r="N35" i="1"/>
  <c r="O35" i="1" s="1"/>
  <c r="N60" i="1"/>
  <c r="O60" i="1" s="1"/>
  <c r="N61" i="1"/>
  <c r="O61" i="1" s="1"/>
  <c r="N18" i="1"/>
  <c r="O18" i="1" s="1"/>
  <c r="Y18" i="1" s="1"/>
  <c r="Z18" i="1" s="1"/>
  <c r="N30" i="1"/>
  <c r="O30" i="1" s="1"/>
  <c r="N36" i="1"/>
  <c r="O36" i="1" s="1"/>
  <c r="N25" i="1"/>
  <c r="O25" i="1" s="1"/>
  <c r="N19" i="1"/>
  <c r="O19" i="1" s="1"/>
  <c r="Y19" i="1" s="1"/>
  <c r="Z19" i="1" s="1"/>
  <c r="Y53" i="1" l="1"/>
  <c r="Z53" i="1" s="1"/>
  <c r="Y32" i="1"/>
  <c r="Z32" i="1" s="1"/>
  <c r="Y16" i="1"/>
  <c r="Z16" i="1" s="1"/>
  <c r="Y68" i="1"/>
  <c r="Z68" i="1" s="1"/>
  <c r="Y5" i="1"/>
  <c r="Z5" i="1" s="1"/>
  <c r="Y55" i="1"/>
  <c r="Z55" i="1" s="1"/>
  <c r="Y36" i="1"/>
  <c r="Z36" i="1" s="1"/>
  <c r="Y60" i="1"/>
  <c r="Z60" i="1" s="1"/>
  <c r="Y56" i="1"/>
  <c r="Z56" i="1" s="1"/>
  <c r="Y23" i="1"/>
  <c r="Z23" i="1" s="1"/>
  <c r="Y52" i="1"/>
  <c r="Z52" i="1" s="1"/>
  <c r="Y50" i="1"/>
  <c r="Z50" i="1" s="1"/>
  <c r="Y43" i="1"/>
  <c r="Z43" i="1" s="1"/>
  <c r="Y27" i="1"/>
  <c r="Z27" i="1" s="1"/>
  <c r="Y59" i="1"/>
  <c r="Z59" i="1" s="1"/>
  <c r="Y31" i="1"/>
  <c r="Z31" i="1" s="1"/>
  <c r="Y8" i="1"/>
  <c r="Z8" i="1" s="1"/>
  <c r="Y42" i="1"/>
  <c r="Z42" i="1" s="1"/>
  <c r="Y54" i="1"/>
  <c r="Z54" i="1" s="1"/>
  <c r="Y48" i="1"/>
  <c r="Z48" i="1" s="1"/>
  <c r="Y72" i="1"/>
  <c r="Z72" i="1" s="1"/>
  <c r="Y74" i="1"/>
  <c r="Z74" i="1" s="1"/>
  <c r="Y64" i="1"/>
  <c r="Z64" i="1" s="1"/>
  <c r="Y75" i="1"/>
  <c r="Z75" i="1" s="1"/>
  <c r="Y73" i="1"/>
  <c r="Z73" i="1" s="1"/>
  <c r="Y71" i="1"/>
  <c r="Z71" i="1" s="1"/>
  <c r="Y41" i="1"/>
  <c r="Z41" i="1" s="1"/>
  <c r="Y40" i="1"/>
  <c r="Z40" i="1" s="1"/>
  <c r="Y47" i="1"/>
  <c r="Z47" i="1" s="1"/>
  <c r="Y70" i="1"/>
  <c r="Z70" i="1" s="1"/>
  <c r="E31" i="2"/>
  <c r="Y25" i="1"/>
  <c r="Z25" i="1" s="1"/>
  <c r="Y30" i="1"/>
  <c r="Z30" i="1" s="1"/>
  <c r="Y61" i="1"/>
  <c r="Z61" i="1" s="1"/>
  <c r="Y35" i="1"/>
  <c r="Z35" i="1" s="1"/>
  <c r="Y57" i="1"/>
  <c r="Z57" i="1" s="1"/>
  <c r="Y34" i="1"/>
  <c r="Z34" i="1" s="1"/>
  <c r="Y17" i="1"/>
  <c r="Z17" i="1" s="1"/>
  <c r="Y45" i="1"/>
  <c r="Z45" i="1" s="1"/>
  <c r="Y38" i="1"/>
  <c r="Z38" i="1" s="1"/>
  <c r="Y63" i="1"/>
  <c r="Z63" i="1" s="1"/>
  <c r="Y24" i="1"/>
  <c r="Z24" i="1" s="1"/>
  <c r="Y22" i="1"/>
  <c r="Z22" i="1" s="1"/>
  <c r="Y20" i="1"/>
  <c r="Z20" i="1" s="1"/>
  <c r="Y10" i="1"/>
  <c r="Z10" i="1" s="1"/>
  <c r="Y46" i="1"/>
  <c r="Z46" i="1" s="1"/>
  <c r="Y44" i="1"/>
  <c r="Z44" i="1" s="1"/>
  <c r="Y49" i="1"/>
  <c r="Z49" i="1" s="1"/>
  <c r="Y62" i="1"/>
  <c r="Z62" i="1" s="1"/>
  <c r="Y28" i="1"/>
  <c r="Z28" i="1" s="1"/>
  <c r="Y26" i="1"/>
  <c r="Z26" i="1" s="1"/>
  <c r="Y15" i="1"/>
  <c r="Z15" i="1" s="1"/>
  <c r="Y69" i="1"/>
  <c r="Z69" i="1" s="1"/>
  <c r="Y67" i="1"/>
  <c r="Z67" i="1" s="1"/>
  <c r="E32" i="2" l="1"/>
  <c r="O22" i="2"/>
  <c r="O20" i="2"/>
  <c r="O18" i="2"/>
  <c r="O16" i="2"/>
  <c r="O23" i="2"/>
  <c r="O21" i="2"/>
  <c r="O19" i="2"/>
  <c r="O17" i="2"/>
</calcChain>
</file>

<file path=xl/sharedStrings.xml><?xml version="1.0" encoding="utf-8"?>
<sst xmlns="http://schemas.openxmlformats.org/spreadsheetml/2006/main" count="256" uniqueCount="186">
  <si>
    <t>No.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</si>
  <si>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</si>
  <si>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</si>
  <si>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</si>
  <si>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</si>
  <si>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</si>
  <si>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</si>
  <si>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</si>
  <si>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</si>
  <si>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</si>
  <si>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</si>
  <si>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</si>
  <si>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</si>
  <si>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</si>
  <si>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</si>
  <si>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</si>
  <si>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</si>
  <si>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</si>
  <si>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</si>
  <si>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</si>
  <si>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</si>
  <si>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</si>
  <si>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</si>
  <si>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</si>
  <si>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</si>
  <si>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</si>
  <si>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</si>
  <si>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</si>
  <si>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</si>
  <si>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</si>
  <si>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</si>
  <si>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</si>
  <si>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</si>
  <si>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</si>
  <si>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MS</t>
  </si>
  <si>
    <t>Quiz</t>
  </si>
  <si>
    <t>/50</t>
  </si>
  <si>
    <t>L8</t>
  </si>
  <si>
    <t>/8</t>
  </si>
  <si>
    <t>Average score on the exam (mean)   (out of 50)</t>
  </si>
  <si>
    <t>Presentation</t>
  </si>
  <si>
    <t>MR</t>
  </si>
  <si>
    <t>CHAKORN</t>
  </si>
  <si>
    <t>DEEDEN</t>
  </si>
  <si>
    <t>VORASET</t>
  </si>
  <si>
    <t>INNADDA</t>
  </si>
  <si>
    <t xml:space="preserve">MR </t>
  </si>
  <si>
    <t>RUDI</t>
  </si>
  <si>
    <t>SNYMAN</t>
  </si>
  <si>
    <t>PHIMNIPHA</t>
  </si>
  <si>
    <t>KIRATIWIRAPAKORN</t>
  </si>
  <si>
    <t>KORNKANOK</t>
  </si>
  <si>
    <t>THAINITASKUL</t>
  </si>
  <si>
    <t>VORARAT</t>
  </si>
  <si>
    <t>VORAWANICH</t>
  </si>
  <si>
    <t>PAPATCHAYA</t>
  </si>
  <si>
    <t>MAKKLAI</t>
  </si>
  <si>
    <t>SUKITA</t>
  </si>
  <si>
    <t>PROMKONG</t>
  </si>
  <si>
    <t>THAPANEE</t>
  </si>
  <si>
    <t>SUTICHOL</t>
  </si>
  <si>
    <t>RADCHATREE</t>
  </si>
  <si>
    <t>ANUNNUB</t>
  </si>
  <si>
    <t>NANG SHWE</t>
  </si>
  <si>
    <t>YIN</t>
  </si>
  <si>
    <t>PATHAITHIP</t>
  </si>
  <si>
    <t>LERDWUTIRONG</t>
  </si>
  <si>
    <t>THITIKORN</t>
  </si>
  <si>
    <t>FUEANGTHONG</t>
  </si>
  <si>
    <t>PHETPARN</t>
  </si>
  <si>
    <t>CHADCHANOK</t>
  </si>
  <si>
    <t>KRONGKAEW</t>
  </si>
  <si>
    <t>PUNSOREE</t>
  </si>
  <si>
    <t>NUCHANART</t>
  </si>
  <si>
    <t>DAHSIRI</t>
  </si>
  <si>
    <t>PUTTACHAD</t>
  </si>
  <si>
    <t>PIMKHAN</t>
  </si>
  <si>
    <t>DUSTIN</t>
  </si>
  <si>
    <t>SALMON</t>
  </si>
  <si>
    <t>METAWEE</t>
  </si>
  <si>
    <t>WEERADETKUL</t>
  </si>
  <si>
    <t>SALIN</t>
  </si>
  <si>
    <t>THAMSUWAN</t>
  </si>
  <si>
    <t xml:space="preserve">ABID </t>
  </si>
  <si>
    <t>MAHAJUN</t>
  </si>
  <si>
    <t>PHIMPHON</t>
  </si>
  <si>
    <t>KOSOOMKACHONKIAT</t>
  </si>
  <si>
    <t>KATI</t>
  </si>
  <si>
    <t>THONGSRI</t>
  </si>
  <si>
    <t>SAWETCHAT</t>
  </si>
  <si>
    <t>SINGHALERT</t>
  </si>
  <si>
    <t>THANAKORN</t>
  </si>
  <si>
    <t>SAELAO</t>
  </si>
  <si>
    <t>APISIT</t>
  </si>
  <si>
    <t>KANTHANG</t>
  </si>
  <si>
    <t>SAMANAN</t>
  </si>
  <si>
    <t>SUBKONCHON</t>
  </si>
  <si>
    <t>SAW WAI YAN</t>
  </si>
  <si>
    <t>MIN AUNG</t>
  </si>
  <si>
    <t>WANWATSA</t>
  </si>
  <si>
    <t>YOOCHAROEN</t>
  </si>
  <si>
    <t>CHANOKWAN</t>
  </si>
  <si>
    <t>SAIPROM</t>
  </si>
  <si>
    <t>ABDULSALAM</t>
  </si>
  <si>
    <t>LALITA</t>
  </si>
  <si>
    <t>KANNAPA</t>
  </si>
  <si>
    <t>TUBURAI</t>
  </si>
  <si>
    <t>SUTHAPHA</t>
  </si>
  <si>
    <t>THAITHAWEE</t>
  </si>
  <si>
    <t>SUTHARAT</t>
  </si>
  <si>
    <t>WANGSO</t>
  </si>
  <si>
    <t>KUAWAN</t>
  </si>
  <si>
    <t>UNNGAM</t>
  </si>
  <si>
    <t>JOHN</t>
  </si>
  <si>
    <t>DOWNER</t>
  </si>
  <si>
    <t>PODCHARAMON</t>
  </si>
  <si>
    <t>THONGKITTIKUL</t>
  </si>
  <si>
    <t>CHALINEE</t>
  </si>
  <si>
    <t>PAISALYAKIT</t>
  </si>
  <si>
    <t>PANNAPORN</t>
  </si>
  <si>
    <t>BOONSOMBAT</t>
  </si>
  <si>
    <t>ITACHAN</t>
  </si>
  <si>
    <t>JANSIRI</t>
  </si>
  <si>
    <t>JONNY</t>
  </si>
  <si>
    <t>MYREN</t>
  </si>
  <si>
    <t>KULLANA</t>
  </si>
  <si>
    <t>TONKHUM</t>
  </si>
  <si>
    <t>PRODPRAN</t>
  </si>
  <si>
    <t>JINTAYAH</t>
  </si>
  <si>
    <t>AHMED</t>
  </si>
  <si>
    <t>MOHAMED</t>
  </si>
  <si>
    <t>TREEPET</t>
  </si>
  <si>
    <t>PENNGAMDEE</t>
  </si>
  <si>
    <t>A-RI</t>
  </si>
  <si>
    <t>SANGSOPOL</t>
  </si>
  <si>
    <t xml:space="preserve">FATEMEH </t>
  </si>
  <si>
    <t>KHODABANDEHLOO</t>
  </si>
  <si>
    <t>ELNAZ</t>
  </si>
  <si>
    <t>TALA</t>
  </si>
  <si>
    <t>JATULA</t>
  </si>
  <si>
    <t>RANSIBRAHMANAKUL</t>
  </si>
  <si>
    <t xml:space="preserve">KHIN HNINT </t>
  </si>
  <si>
    <t>SAN</t>
  </si>
  <si>
    <t>NANG KEIN</t>
  </si>
  <si>
    <t>KHAM</t>
  </si>
  <si>
    <t>RONAN</t>
  </si>
  <si>
    <t>COUPIAC LEDEMELE</t>
  </si>
  <si>
    <t>NATTHIYA</t>
  </si>
  <si>
    <t>BARAMEE</t>
  </si>
  <si>
    <t>AITTHIPHOL</t>
  </si>
  <si>
    <t>KAMOLSATIAN</t>
  </si>
  <si>
    <t>SIRIPORN</t>
  </si>
  <si>
    <t>VILAI</t>
  </si>
  <si>
    <t>GINGGAOW</t>
  </si>
  <si>
    <t>GAOWSOMRONG</t>
  </si>
  <si>
    <t xml:space="preserve">THAI </t>
  </si>
  <si>
    <t>THI PHUONG THAO</t>
  </si>
  <si>
    <t>ELISA</t>
  </si>
  <si>
    <t>SUWANNASAENG</t>
  </si>
  <si>
    <t>RAMIA</t>
  </si>
  <si>
    <t>RAJEH</t>
  </si>
  <si>
    <t>SAKULRAT</t>
  </si>
  <si>
    <t>KAMNON</t>
  </si>
  <si>
    <t>PARANYU</t>
  </si>
  <si>
    <t>GONGKAM</t>
  </si>
  <si>
    <t>NATCHANON</t>
  </si>
  <si>
    <t>RATTANAKAMONSEAT</t>
  </si>
  <si>
    <t>VISAVAS</t>
  </si>
  <si>
    <t>THEERAROTWIT</t>
  </si>
  <si>
    <t>NATCHIMA</t>
  </si>
  <si>
    <t>ASAKATI</t>
  </si>
  <si>
    <t>CHAWARON</t>
  </si>
  <si>
    <t>RUJIYOTANAN</t>
  </si>
  <si>
    <t>PEERAPON</t>
  </si>
  <si>
    <t>SUKVILAI</t>
  </si>
  <si>
    <t>SUTTIWIT</t>
  </si>
  <si>
    <t>PRAWEECHALALAI</t>
  </si>
  <si>
    <t>ANAN</t>
  </si>
  <si>
    <t>EKCHAWENG</t>
  </si>
  <si>
    <t>KONTHORN</t>
  </si>
  <si>
    <t>THONGPLENGSRI</t>
  </si>
  <si>
    <t>THITIPOL</t>
  </si>
  <si>
    <t>RUKKHAPHAN</t>
  </si>
  <si>
    <t>WARINTHORN</t>
  </si>
  <si>
    <t>KUMWICHAI</t>
  </si>
  <si>
    <t>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</si>
</sst>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9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6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3" fillId="9" borderId="0" xfId="0" applyFont="1" applyFill="1"/>
    <xf numFmtId="164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14" fontId="9" fillId="10" borderId="2" xfId="0" applyNumberFormat="1" applyFont="1" applyFill="1" applyBorder="1" applyAlignment="1" applyProtection="1">
      <alignment horizontal="center" wrapText="1"/>
      <protection locked="0"/>
    </xf>
    <xf numFmtId="0" fontId="12" fillId="10" borderId="2" xfId="0" applyFont="1" applyFill="1" applyBorder="1" applyAlignment="1">
      <alignment horizontal="center"/>
    </xf>
    <xf numFmtId="0" fontId="9" fillId="10" borderId="2" xfId="0" applyFont="1" applyFill="1" applyBorder="1" applyAlignment="1" applyProtection="1">
      <alignment horizontal="center"/>
      <protection locked="0"/>
    </xf>
    <xf numFmtId="16" fontId="17" fillId="11" borderId="2" xfId="0" applyNumberFormat="1" applyFont="1" applyFill="1" applyBorder="1" applyAlignment="1" applyProtection="1">
      <alignment horizontal="center" wrapText="1"/>
      <protection locked="0"/>
    </xf>
    <xf numFmtId="164" fontId="4" fillId="12" borderId="2" xfId="0" applyNumberFormat="1" applyFont="1" applyFill="1" applyBorder="1" applyAlignment="1" applyProtection="1">
      <alignment horizontal="center"/>
    </xf>
    <xf numFmtId="0" fontId="4" fillId="12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11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8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394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703040156417878E-3"/>
                  <c:y val="-4.1448669627197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8713E-2"/>
                  <c:y val="-8.813026333793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887942</xdr:colOff>
      <xdr:row>81</xdr:row>
      <xdr:rowOff>95250</xdr:rowOff>
    </xdr:from>
    <xdr:to>
      <xdr:col>3</xdr:col>
      <xdr:colOff>887942</xdr:colOff>
      <xdr:row>84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EN407 Class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topLeftCell="A39" zoomScale="115" zoomScaleNormal="115" workbookViewId="0">
      <pane xSplit="5" topLeftCell="O1" activePane="topRight" state="frozen"/>
      <selection pane="topRight" activeCell="V61" sqref="V61:W63"/>
    </sheetView>
  </sheetViews>
  <sheetFormatPr defaultRowHeight="15" x14ac:dyDescent="0.25"/>
  <cols>
    <col min="1" max="1" width="9.140625" style="1"/>
    <col min="2" max="2" width="9.5703125" style="3" bestFit="1" customWidth="1"/>
    <col min="3" max="3" width="5.42578125" style="3" bestFit="1" customWidth="1"/>
    <col min="4" max="4" width="21.42578125" style="1" bestFit="1" customWidth="1"/>
    <col min="5" max="5" width="24.140625" style="1" bestFit="1" customWidth="1"/>
    <col min="6" max="6" width="3.85546875" style="1" customWidth="1"/>
    <col min="7" max="13" width="3.5703125" style="1" customWidth="1"/>
    <col min="14" max="14" width="5.85546875" style="1" bestFit="1" customWidth="1"/>
    <col min="15" max="15" width="5.5703125" style="1" bestFit="1" customWidth="1"/>
    <col min="16" max="16" width="1.85546875" customWidth="1"/>
    <col min="17" max="17" width="15.42578125" customWidth="1"/>
    <col min="18" max="18" width="2" customWidth="1"/>
    <col min="19" max="19" width="6.7109375" bestFit="1" customWidth="1"/>
    <col min="20" max="20" width="6.85546875" bestFit="1" customWidth="1"/>
    <col min="21" max="21" width="1.7109375" customWidth="1"/>
    <col min="22" max="22" width="4.28515625" style="1" bestFit="1" customWidth="1"/>
    <col min="23" max="23" width="8.5703125" style="1" bestFit="1" customWidth="1"/>
    <col min="24" max="24" width="3.5703125" style="1" customWidth="1"/>
    <col min="25" max="25" width="13" style="1" bestFit="1" customWidth="1"/>
    <col min="26" max="26" width="7.85546875" style="1" customWidth="1"/>
    <col min="27" max="27" width="3.140625" style="1" customWidth="1"/>
    <col min="28" max="28" width="7.85546875" style="1" bestFit="1" customWidth="1"/>
    <col min="29" max="29" width="18.28515625" style="1" customWidth="1"/>
    <col min="30" max="30" width="34" style="1" customWidth="1"/>
    <col min="31" max="31" width="17.5703125" style="1" customWidth="1"/>
    <col min="32" max="38" width="9.140625" style="1"/>
    <col min="39" max="39" width="6.85546875" style="1" customWidth="1"/>
    <col min="40" max="16384" width="9.140625" style="1"/>
  </cols>
  <sheetData>
    <row r="2" spans="1:26" ht="18.75" x14ac:dyDescent="0.3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35" t="s">
        <v>5</v>
      </c>
      <c r="G2" s="13"/>
      <c r="H2" s="13"/>
      <c r="I2" s="13"/>
      <c r="J2" s="13"/>
      <c r="K2" s="13"/>
      <c r="L2" s="13"/>
      <c r="M2" s="13"/>
      <c r="N2" s="13"/>
      <c r="O2" s="14"/>
      <c r="Q2" s="52" t="s">
        <v>40</v>
      </c>
      <c r="S2" s="34" t="s">
        <v>35</v>
      </c>
      <c r="T2" s="34" t="s">
        <v>35</v>
      </c>
      <c r="V2" s="57" t="s">
        <v>6</v>
      </c>
      <c r="W2" s="58"/>
      <c r="X2" s="4"/>
      <c r="Y2" s="59" t="s">
        <v>7</v>
      </c>
      <c r="Z2" s="60"/>
    </row>
    <row r="3" spans="1:26" ht="23.25" x14ac:dyDescent="0.5">
      <c r="A3" s="21"/>
      <c r="B3" s="22"/>
      <c r="C3" s="22"/>
      <c r="D3" s="23"/>
      <c r="E3" s="24"/>
      <c r="F3" s="17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27</v>
      </c>
      <c r="M3" s="5" t="s">
        <v>37</v>
      </c>
      <c r="N3" s="46" t="s">
        <v>28</v>
      </c>
      <c r="O3" s="43" t="s">
        <v>29</v>
      </c>
      <c r="Q3" s="44" t="s">
        <v>33</v>
      </c>
      <c r="S3" s="44">
        <v>1</v>
      </c>
      <c r="T3" s="44">
        <v>2</v>
      </c>
      <c r="V3" s="51"/>
      <c r="W3" s="45" t="s">
        <v>14</v>
      </c>
      <c r="X3" s="6"/>
      <c r="Y3" s="36" t="s">
        <v>7</v>
      </c>
      <c r="Z3" s="36" t="s">
        <v>15</v>
      </c>
    </row>
    <row r="4" spans="1:26" x14ac:dyDescent="0.25">
      <c r="N4" s="3" t="s">
        <v>38</v>
      </c>
      <c r="O4" s="3" t="s">
        <v>16</v>
      </c>
      <c r="Q4" s="16">
        <v>20</v>
      </c>
      <c r="S4" s="16">
        <v>10</v>
      </c>
      <c r="T4" s="16">
        <v>10</v>
      </c>
      <c r="V4" s="3" t="s">
        <v>185</v>
      </c>
      <c r="W4" s="3" t="s">
        <v>36</v>
      </c>
      <c r="Y4" s="3" t="s">
        <v>17</v>
      </c>
    </row>
    <row r="5" spans="1:26" x14ac:dyDescent="0.25">
      <c r="B5" s="37">
        <v>1</v>
      </c>
      <c r="C5" s="37" t="s">
        <v>46</v>
      </c>
      <c r="D5" s="38" t="s">
        <v>47</v>
      </c>
      <c r="E5" s="39" t="s">
        <v>48</v>
      </c>
      <c r="F5" s="2">
        <v>1</v>
      </c>
      <c r="G5" s="2">
        <v>1</v>
      </c>
      <c r="H5" s="2">
        <v>1</v>
      </c>
      <c r="I5" s="11">
        <v>1</v>
      </c>
      <c r="J5" s="11">
        <v>1</v>
      </c>
      <c r="K5" s="11">
        <v>1</v>
      </c>
      <c r="L5" s="2">
        <v>1</v>
      </c>
      <c r="M5" s="2">
        <v>1</v>
      </c>
      <c r="N5" s="7">
        <f t="shared" ref="N5:N36" si="0">SUM(F5:M5)</f>
        <v>8</v>
      </c>
      <c r="O5" s="41">
        <f t="shared" ref="O5:O36" si="1">N5/8*10</f>
        <v>10</v>
      </c>
      <c r="P5" s="40"/>
      <c r="Q5" s="42">
        <v>16</v>
      </c>
      <c r="S5" s="42">
        <v>9</v>
      </c>
      <c r="T5" s="42">
        <v>10</v>
      </c>
      <c r="U5" s="8"/>
      <c r="V5" s="9">
        <v>37</v>
      </c>
      <c r="W5" s="41">
        <f t="shared" ref="W5:W68" si="2">V5/40*50</f>
        <v>46.25</v>
      </c>
      <c r="X5" s="10"/>
      <c r="Y5" s="47">
        <f t="shared" ref="Y5:Y36" si="3">O5+W5+Q5+S5+T5</f>
        <v>91.25</v>
      </c>
      <c r="Z5" s="48" t="str">
        <f t="shared" ref="Z5:Z36" si="4">IF(Y5&gt;=79.5,"A",IF(Y5&gt;=74.5,"B+",IF(Y5&gt;=69.5,"B",IF(Y5&gt;=64.5,"C+",IF(Y5&gt;=59.5,"C",IF(Y5&gt;=54.5,"D+",IF(Y5&gt;=44.5,"D",IF(Y5&lt;44.5,"FAIL"))))))))</f>
        <v>A</v>
      </c>
    </row>
    <row r="6" spans="1:26" x14ac:dyDescent="0.25">
      <c r="B6" s="37">
        <v>1</v>
      </c>
      <c r="C6" s="37" t="s">
        <v>34</v>
      </c>
      <c r="D6" s="38" t="s">
        <v>63</v>
      </c>
      <c r="E6" s="39" t="s">
        <v>64</v>
      </c>
      <c r="F6" s="2">
        <v>1</v>
      </c>
      <c r="G6" s="2">
        <v>1</v>
      </c>
      <c r="H6" s="2">
        <v>1</v>
      </c>
      <c r="I6" s="11">
        <v>1</v>
      </c>
      <c r="J6" s="11">
        <v>1</v>
      </c>
      <c r="K6" s="11">
        <v>1</v>
      </c>
      <c r="L6" s="2">
        <v>1</v>
      </c>
      <c r="M6" s="2">
        <v>1</v>
      </c>
      <c r="N6" s="7">
        <f t="shared" si="0"/>
        <v>8</v>
      </c>
      <c r="O6" s="41">
        <f t="shared" si="1"/>
        <v>10</v>
      </c>
      <c r="P6" s="40"/>
      <c r="Q6" s="42">
        <v>16</v>
      </c>
      <c r="S6" s="42">
        <v>9</v>
      </c>
      <c r="T6" s="42">
        <v>10</v>
      </c>
      <c r="U6" s="8"/>
      <c r="V6" s="9">
        <v>18</v>
      </c>
      <c r="W6" s="41">
        <f t="shared" si="2"/>
        <v>22.5</v>
      </c>
      <c r="X6" s="10"/>
      <c r="Y6" s="47">
        <f t="shared" si="3"/>
        <v>67.5</v>
      </c>
      <c r="Z6" s="48" t="str">
        <f t="shared" si="4"/>
        <v>C+</v>
      </c>
    </row>
    <row r="7" spans="1:26" x14ac:dyDescent="0.25">
      <c r="B7" s="37">
        <v>1</v>
      </c>
      <c r="C7" s="37" t="s">
        <v>34</v>
      </c>
      <c r="D7" s="38" t="s">
        <v>70</v>
      </c>
      <c r="E7" s="39" t="s">
        <v>69</v>
      </c>
      <c r="F7" s="2">
        <v>1</v>
      </c>
      <c r="G7" s="2">
        <v>1</v>
      </c>
      <c r="H7" s="2">
        <v>1</v>
      </c>
      <c r="I7" s="11">
        <v>1</v>
      </c>
      <c r="J7" s="11">
        <v>1</v>
      </c>
      <c r="K7" s="11">
        <v>0</v>
      </c>
      <c r="L7" s="2">
        <v>1</v>
      </c>
      <c r="M7" s="2"/>
      <c r="N7" s="7">
        <f t="shared" si="0"/>
        <v>6</v>
      </c>
      <c r="O7" s="41">
        <f t="shared" si="1"/>
        <v>7.5</v>
      </c>
      <c r="P7" s="40"/>
      <c r="Q7" s="42">
        <v>16</v>
      </c>
      <c r="S7" s="42">
        <v>9</v>
      </c>
      <c r="T7" s="42">
        <v>10</v>
      </c>
      <c r="U7" s="8"/>
      <c r="V7" s="9"/>
      <c r="W7" s="41">
        <f t="shared" si="2"/>
        <v>0</v>
      </c>
      <c r="X7" s="10"/>
      <c r="Y7" s="47">
        <f t="shared" si="3"/>
        <v>42.5</v>
      </c>
      <c r="Z7" s="48" t="str">
        <f t="shared" si="4"/>
        <v>FAIL</v>
      </c>
    </row>
    <row r="8" spans="1:26" x14ac:dyDescent="0.25">
      <c r="B8" s="37">
        <v>1</v>
      </c>
      <c r="C8" s="37" t="s">
        <v>41</v>
      </c>
      <c r="D8" s="38" t="s">
        <v>123</v>
      </c>
      <c r="E8" s="39" t="s">
        <v>124</v>
      </c>
      <c r="F8" s="2">
        <v>1</v>
      </c>
      <c r="G8" s="2">
        <v>0</v>
      </c>
      <c r="H8" s="2">
        <v>1</v>
      </c>
      <c r="I8" s="11">
        <v>1</v>
      </c>
      <c r="J8" s="11">
        <v>0</v>
      </c>
      <c r="K8" s="11">
        <v>1</v>
      </c>
      <c r="L8" s="2">
        <v>1</v>
      </c>
      <c r="M8" s="2">
        <v>1</v>
      </c>
      <c r="N8" s="7">
        <f t="shared" si="0"/>
        <v>6</v>
      </c>
      <c r="O8" s="41">
        <f t="shared" si="1"/>
        <v>7.5</v>
      </c>
      <c r="P8" s="40"/>
      <c r="Q8" s="42">
        <v>16</v>
      </c>
      <c r="S8" s="42">
        <v>9</v>
      </c>
      <c r="T8" s="42">
        <v>10</v>
      </c>
      <c r="U8" s="8"/>
      <c r="V8" s="9">
        <v>40</v>
      </c>
      <c r="W8" s="41">
        <f t="shared" si="2"/>
        <v>50</v>
      </c>
      <c r="X8" s="10"/>
      <c r="Y8" s="47">
        <f t="shared" si="3"/>
        <v>92.5</v>
      </c>
      <c r="Z8" s="48" t="str">
        <f t="shared" si="4"/>
        <v>A</v>
      </c>
    </row>
    <row r="9" spans="1:26" x14ac:dyDescent="0.25">
      <c r="B9" s="37">
        <v>1</v>
      </c>
      <c r="C9" s="37" t="s">
        <v>41</v>
      </c>
      <c r="D9" s="38" t="s">
        <v>129</v>
      </c>
      <c r="E9" s="39" t="s">
        <v>130</v>
      </c>
      <c r="F9" s="2">
        <v>1</v>
      </c>
      <c r="G9" s="2">
        <v>1</v>
      </c>
      <c r="H9" s="2">
        <v>1</v>
      </c>
      <c r="I9" s="11">
        <v>1</v>
      </c>
      <c r="J9" s="11">
        <v>0</v>
      </c>
      <c r="K9" s="11">
        <v>0</v>
      </c>
      <c r="L9" s="2">
        <v>1</v>
      </c>
      <c r="M9" s="2">
        <v>1</v>
      </c>
      <c r="N9" s="7">
        <f t="shared" si="0"/>
        <v>6</v>
      </c>
      <c r="O9" s="41">
        <f t="shared" si="1"/>
        <v>7.5</v>
      </c>
      <c r="P9" s="40"/>
      <c r="Q9" s="42">
        <v>16</v>
      </c>
      <c r="S9" s="42">
        <v>9</v>
      </c>
      <c r="T9" s="42">
        <v>10</v>
      </c>
      <c r="U9" s="8"/>
      <c r="V9" s="9">
        <v>21</v>
      </c>
      <c r="W9" s="41">
        <f t="shared" si="2"/>
        <v>26.25</v>
      </c>
      <c r="X9" s="10"/>
      <c r="Y9" s="47">
        <f t="shared" si="3"/>
        <v>68.75</v>
      </c>
      <c r="Z9" s="48" t="str">
        <f t="shared" si="4"/>
        <v>C+</v>
      </c>
    </row>
    <row r="10" spans="1:26" x14ac:dyDescent="0.25">
      <c r="B10" s="37">
        <v>1</v>
      </c>
      <c r="C10" s="37" t="s">
        <v>41</v>
      </c>
      <c r="D10" s="38" t="s">
        <v>97</v>
      </c>
      <c r="E10" s="39" t="s">
        <v>98</v>
      </c>
      <c r="F10" s="2">
        <v>1</v>
      </c>
      <c r="G10" s="2">
        <v>1</v>
      </c>
      <c r="H10" s="2">
        <v>1</v>
      </c>
      <c r="I10" s="11">
        <v>1</v>
      </c>
      <c r="J10" s="11">
        <v>0</v>
      </c>
      <c r="K10" s="11">
        <v>0</v>
      </c>
      <c r="L10" s="2">
        <v>1</v>
      </c>
      <c r="M10" s="2">
        <v>1</v>
      </c>
      <c r="N10" s="7">
        <f t="shared" si="0"/>
        <v>6</v>
      </c>
      <c r="O10" s="41">
        <f t="shared" si="1"/>
        <v>7.5</v>
      </c>
      <c r="P10" s="40"/>
      <c r="Q10" s="42">
        <v>16</v>
      </c>
      <c r="S10" s="42">
        <v>9</v>
      </c>
      <c r="T10" s="42">
        <v>10</v>
      </c>
      <c r="U10" s="8"/>
      <c r="V10" s="9">
        <v>15</v>
      </c>
      <c r="W10" s="41">
        <f t="shared" si="2"/>
        <v>18.75</v>
      </c>
      <c r="X10" s="10"/>
      <c r="Y10" s="47">
        <f t="shared" si="3"/>
        <v>61.25</v>
      </c>
      <c r="Z10" s="48" t="str">
        <f t="shared" si="4"/>
        <v>C</v>
      </c>
    </row>
    <row r="11" spans="1:26" x14ac:dyDescent="0.25">
      <c r="B11" s="53">
        <v>2</v>
      </c>
      <c r="C11" s="53" t="s">
        <v>34</v>
      </c>
      <c r="D11" s="54" t="s">
        <v>65</v>
      </c>
      <c r="E11" s="55" t="s">
        <v>66</v>
      </c>
      <c r="F11" s="2">
        <v>1</v>
      </c>
      <c r="G11" s="2">
        <v>1</v>
      </c>
      <c r="H11" s="2">
        <v>1</v>
      </c>
      <c r="I11" s="11">
        <v>1</v>
      </c>
      <c r="J11" s="11">
        <v>1</v>
      </c>
      <c r="K11" s="11">
        <v>1</v>
      </c>
      <c r="L11" s="2">
        <v>1</v>
      </c>
      <c r="M11" s="2">
        <v>1</v>
      </c>
      <c r="N11" s="7">
        <f t="shared" si="0"/>
        <v>8</v>
      </c>
      <c r="O11" s="41">
        <f t="shared" si="1"/>
        <v>10</v>
      </c>
      <c r="P11" s="40"/>
      <c r="Q11" s="42">
        <v>14.5</v>
      </c>
      <c r="S11" s="42">
        <v>9</v>
      </c>
      <c r="T11" s="42">
        <v>10</v>
      </c>
      <c r="U11" s="8"/>
      <c r="V11" s="9">
        <v>20</v>
      </c>
      <c r="W11" s="41">
        <f t="shared" si="2"/>
        <v>25</v>
      </c>
      <c r="X11" s="10"/>
      <c r="Y11" s="47">
        <f t="shared" si="3"/>
        <v>68.5</v>
      </c>
      <c r="Z11" s="48" t="str">
        <f t="shared" si="4"/>
        <v>C+</v>
      </c>
    </row>
    <row r="12" spans="1:26" x14ac:dyDescent="0.25">
      <c r="B12" s="53">
        <v>2</v>
      </c>
      <c r="C12" s="53" t="s">
        <v>41</v>
      </c>
      <c r="D12" s="54" t="s">
        <v>67</v>
      </c>
      <c r="E12" s="55" t="s">
        <v>68</v>
      </c>
      <c r="F12" s="2">
        <v>1</v>
      </c>
      <c r="G12" s="2">
        <v>1</v>
      </c>
      <c r="H12" s="2">
        <v>1</v>
      </c>
      <c r="I12" s="11">
        <v>1</v>
      </c>
      <c r="J12" s="11">
        <v>1</v>
      </c>
      <c r="K12" s="11">
        <v>1</v>
      </c>
      <c r="L12" s="2">
        <v>1</v>
      </c>
      <c r="M12" s="2">
        <v>1</v>
      </c>
      <c r="N12" s="7">
        <f t="shared" si="0"/>
        <v>8</v>
      </c>
      <c r="O12" s="41">
        <f t="shared" si="1"/>
        <v>10</v>
      </c>
      <c r="P12" s="40"/>
      <c r="Q12" s="42">
        <v>14.5</v>
      </c>
      <c r="S12" s="42">
        <v>9</v>
      </c>
      <c r="T12" s="42">
        <v>10</v>
      </c>
      <c r="U12" s="8"/>
      <c r="V12" s="9">
        <v>32</v>
      </c>
      <c r="W12" s="41">
        <f t="shared" si="2"/>
        <v>40</v>
      </c>
      <c r="X12" s="10"/>
      <c r="Y12" s="47">
        <f t="shared" si="3"/>
        <v>83.5</v>
      </c>
      <c r="Z12" s="48" t="str">
        <f t="shared" si="4"/>
        <v>A</v>
      </c>
    </row>
    <row r="13" spans="1:26" x14ac:dyDescent="0.25">
      <c r="B13" s="53">
        <v>2</v>
      </c>
      <c r="C13" s="53" t="s">
        <v>41</v>
      </c>
      <c r="D13" s="54" t="s">
        <v>81</v>
      </c>
      <c r="E13" s="55" t="s">
        <v>82</v>
      </c>
      <c r="F13" s="2">
        <v>1</v>
      </c>
      <c r="G13" s="2">
        <v>1</v>
      </c>
      <c r="H13" s="2">
        <v>1</v>
      </c>
      <c r="I13" s="11">
        <v>1</v>
      </c>
      <c r="J13" s="11">
        <v>1</v>
      </c>
      <c r="K13" s="11">
        <v>1</v>
      </c>
      <c r="L13" s="2">
        <v>1</v>
      </c>
      <c r="M13" s="2">
        <v>1</v>
      </c>
      <c r="N13" s="7">
        <f t="shared" si="0"/>
        <v>8</v>
      </c>
      <c r="O13" s="41">
        <f t="shared" si="1"/>
        <v>10</v>
      </c>
      <c r="P13" s="40"/>
      <c r="Q13" s="42">
        <v>14.5</v>
      </c>
      <c r="S13" s="42">
        <v>9</v>
      </c>
      <c r="T13" s="42">
        <v>10</v>
      </c>
      <c r="U13" s="8"/>
      <c r="V13" s="9">
        <v>21</v>
      </c>
      <c r="W13" s="41">
        <f t="shared" si="2"/>
        <v>26.25</v>
      </c>
      <c r="X13" s="10"/>
      <c r="Y13" s="47">
        <f t="shared" si="3"/>
        <v>69.75</v>
      </c>
      <c r="Z13" s="48" t="str">
        <f t="shared" si="4"/>
        <v>B</v>
      </c>
    </row>
    <row r="14" spans="1:26" x14ac:dyDescent="0.25">
      <c r="B14" s="53">
        <v>2</v>
      </c>
      <c r="C14" s="53" t="s">
        <v>41</v>
      </c>
      <c r="D14" s="54" t="s">
        <v>121</v>
      </c>
      <c r="E14" s="55" t="s">
        <v>122</v>
      </c>
      <c r="F14" s="2">
        <v>1</v>
      </c>
      <c r="G14" s="2">
        <v>0</v>
      </c>
      <c r="H14" s="2">
        <v>1</v>
      </c>
      <c r="I14" s="11">
        <v>1</v>
      </c>
      <c r="J14" s="11">
        <v>0</v>
      </c>
      <c r="K14" s="11">
        <v>1</v>
      </c>
      <c r="L14" s="2">
        <v>1</v>
      </c>
      <c r="M14" s="2">
        <v>1</v>
      </c>
      <c r="N14" s="7">
        <f t="shared" si="0"/>
        <v>6</v>
      </c>
      <c r="O14" s="41">
        <f t="shared" si="1"/>
        <v>7.5</v>
      </c>
      <c r="P14" s="40"/>
      <c r="Q14" s="42">
        <v>14.5</v>
      </c>
      <c r="S14" s="42">
        <v>9</v>
      </c>
      <c r="T14" s="42">
        <v>10</v>
      </c>
      <c r="U14" s="8"/>
      <c r="V14" s="9">
        <v>30</v>
      </c>
      <c r="W14" s="41">
        <f t="shared" si="2"/>
        <v>37.5</v>
      </c>
      <c r="X14" s="10"/>
      <c r="Y14" s="47">
        <f t="shared" si="3"/>
        <v>78.5</v>
      </c>
      <c r="Z14" s="48" t="str">
        <f t="shared" si="4"/>
        <v>B+</v>
      </c>
    </row>
    <row r="15" spans="1:26" x14ac:dyDescent="0.25">
      <c r="B15" s="37">
        <v>3</v>
      </c>
      <c r="C15" s="37" t="s">
        <v>34</v>
      </c>
      <c r="D15" s="38" t="s">
        <v>59</v>
      </c>
      <c r="E15" s="39" t="s">
        <v>60</v>
      </c>
      <c r="F15" s="2">
        <v>1</v>
      </c>
      <c r="G15" s="2">
        <v>0</v>
      </c>
      <c r="H15" s="2">
        <v>1</v>
      </c>
      <c r="I15" s="11">
        <v>1</v>
      </c>
      <c r="J15" s="11">
        <v>0</v>
      </c>
      <c r="K15" s="11">
        <v>1</v>
      </c>
      <c r="L15" s="2">
        <v>0</v>
      </c>
      <c r="M15" s="2">
        <v>1</v>
      </c>
      <c r="N15" s="7">
        <f t="shared" si="0"/>
        <v>5</v>
      </c>
      <c r="O15" s="41">
        <f t="shared" si="1"/>
        <v>6.25</v>
      </c>
      <c r="P15" s="40"/>
      <c r="Q15" s="42">
        <v>10</v>
      </c>
      <c r="S15" s="42">
        <v>8</v>
      </c>
      <c r="T15" s="42">
        <v>8</v>
      </c>
      <c r="U15" s="8"/>
      <c r="V15" s="9">
        <v>22</v>
      </c>
      <c r="W15" s="41">
        <f t="shared" si="2"/>
        <v>27.500000000000004</v>
      </c>
      <c r="X15" s="10"/>
      <c r="Y15" s="47">
        <f t="shared" si="3"/>
        <v>59.75</v>
      </c>
      <c r="Z15" s="48" t="str">
        <f t="shared" si="4"/>
        <v>C</v>
      </c>
    </row>
    <row r="16" spans="1:26" x14ac:dyDescent="0.25">
      <c r="B16" s="37">
        <v>3</v>
      </c>
      <c r="C16" s="37" t="s">
        <v>34</v>
      </c>
      <c r="D16" s="38" t="s">
        <v>61</v>
      </c>
      <c r="E16" s="39" t="s">
        <v>62</v>
      </c>
      <c r="F16" s="2">
        <v>1</v>
      </c>
      <c r="G16" s="2">
        <v>1</v>
      </c>
      <c r="H16" s="2">
        <v>1</v>
      </c>
      <c r="I16" s="11">
        <v>1</v>
      </c>
      <c r="J16" s="11">
        <v>0</v>
      </c>
      <c r="K16" s="11">
        <v>1</v>
      </c>
      <c r="L16" s="2">
        <v>1</v>
      </c>
      <c r="M16" s="2">
        <v>1</v>
      </c>
      <c r="N16" s="7">
        <f t="shared" si="0"/>
        <v>7</v>
      </c>
      <c r="O16" s="41">
        <f t="shared" si="1"/>
        <v>8.75</v>
      </c>
      <c r="P16" s="40"/>
      <c r="Q16" s="42">
        <v>10</v>
      </c>
      <c r="S16" s="42">
        <v>8</v>
      </c>
      <c r="T16" s="42">
        <v>8</v>
      </c>
      <c r="U16" s="8"/>
      <c r="V16" s="9">
        <v>14</v>
      </c>
      <c r="W16" s="41">
        <f t="shared" si="2"/>
        <v>17.5</v>
      </c>
      <c r="X16" s="10"/>
      <c r="Y16" s="47">
        <f t="shared" si="3"/>
        <v>52.25</v>
      </c>
      <c r="Z16" s="48" t="str">
        <f t="shared" si="4"/>
        <v>D</v>
      </c>
    </row>
    <row r="17" spans="1:26" x14ac:dyDescent="0.25">
      <c r="B17" s="37">
        <v>3</v>
      </c>
      <c r="C17" s="37" t="s">
        <v>34</v>
      </c>
      <c r="D17" s="38" t="s">
        <v>131</v>
      </c>
      <c r="E17" s="39" t="s">
        <v>132</v>
      </c>
      <c r="F17" s="2">
        <v>1</v>
      </c>
      <c r="G17" s="2">
        <v>0</v>
      </c>
      <c r="H17" s="2">
        <v>1</v>
      </c>
      <c r="I17" s="11">
        <v>1</v>
      </c>
      <c r="J17" s="11">
        <v>0</v>
      </c>
      <c r="K17" s="11">
        <v>1</v>
      </c>
      <c r="L17" s="2">
        <v>1</v>
      </c>
      <c r="M17" s="2">
        <v>1</v>
      </c>
      <c r="N17" s="7">
        <f t="shared" si="0"/>
        <v>6</v>
      </c>
      <c r="O17" s="41">
        <f t="shared" si="1"/>
        <v>7.5</v>
      </c>
      <c r="P17" s="40"/>
      <c r="Q17" s="42">
        <v>10</v>
      </c>
      <c r="S17" s="42">
        <v>8</v>
      </c>
      <c r="T17" s="42">
        <v>8</v>
      </c>
      <c r="U17" s="8"/>
      <c r="V17" s="9">
        <v>13</v>
      </c>
      <c r="W17" s="41">
        <f t="shared" si="2"/>
        <v>16.25</v>
      </c>
      <c r="X17" s="10"/>
      <c r="Y17" s="47">
        <f t="shared" si="3"/>
        <v>49.75</v>
      </c>
      <c r="Z17" s="48" t="str">
        <f t="shared" si="4"/>
        <v>D</v>
      </c>
    </row>
    <row r="18" spans="1:26" x14ac:dyDescent="0.25">
      <c r="B18" s="37">
        <v>3</v>
      </c>
      <c r="C18" s="37" t="s">
        <v>34</v>
      </c>
      <c r="D18" s="38" t="s">
        <v>153</v>
      </c>
      <c r="E18" s="39" t="s">
        <v>154</v>
      </c>
      <c r="F18" s="2">
        <v>1</v>
      </c>
      <c r="G18" s="2">
        <v>1</v>
      </c>
      <c r="H18" s="2">
        <v>1</v>
      </c>
      <c r="I18" s="11">
        <v>1</v>
      </c>
      <c r="J18" s="11">
        <v>0</v>
      </c>
      <c r="K18" s="11">
        <v>0</v>
      </c>
      <c r="L18" s="2">
        <v>0</v>
      </c>
      <c r="M18" s="2"/>
      <c r="N18" s="7">
        <f t="shared" si="0"/>
        <v>4</v>
      </c>
      <c r="O18" s="41">
        <f t="shared" si="1"/>
        <v>5</v>
      </c>
      <c r="P18" s="40"/>
      <c r="Q18" s="42">
        <v>0</v>
      </c>
      <c r="S18" s="42">
        <v>8</v>
      </c>
      <c r="T18" s="42">
        <v>0</v>
      </c>
      <c r="U18" s="8"/>
      <c r="V18" s="9"/>
      <c r="W18" s="41">
        <f t="shared" si="2"/>
        <v>0</v>
      </c>
      <c r="X18" s="10"/>
      <c r="Y18" s="47">
        <f t="shared" si="3"/>
        <v>13</v>
      </c>
      <c r="Z18" s="48" t="str">
        <f t="shared" si="4"/>
        <v>FAIL</v>
      </c>
    </row>
    <row r="19" spans="1:26" x14ac:dyDescent="0.25">
      <c r="B19" s="37">
        <v>3</v>
      </c>
      <c r="C19" s="37" t="s">
        <v>34</v>
      </c>
      <c r="D19" s="38" t="s">
        <v>161</v>
      </c>
      <c r="E19" s="39" t="s">
        <v>162</v>
      </c>
      <c r="F19" s="2">
        <v>1</v>
      </c>
      <c r="G19" s="2">
        <v>1</v>
      </c>
      <c r="H19" s="2">
        <v>1</v>
      </c>
      <c r="I19" s="11">
        <v>1</v>
      </c>
      <c r="J19" s="11">
        <v>0</v>
      </c>
      <c r="K19" s="11">
        <v>0</v>
      </c>
      <c r="L19" s="2">
        <v>1</v>
      </c>
      <c r="M19" s="2">
        <v>1</v>
      </c>
      <c r="N19" s="7">
        <f t="shared" si="0"/>
        <v>6</v>
      </c>
      <c r="O19" s="41">
        <f t="shared" si="1"/>
        <v>7.5</v>
      </c>
      <c r="P19" s="40"/>
      <c r="Q19" s="42">
        <v>10</v>
      </c>
      <c r="S19" s="42">
        <v>8</v>
      </c>
      <c r="T19" s="42">
        <v>8</v>
      </c>
      <c r="U19" s="8"/>
      <c r="V19" s="9">
        <v>18</v>
      </c>
      <c r="W19" s="41">
        <f t="shared" si="2"/>
        <v>22.5</v>
      </c>
      <c r="X19" s="10"/>
      <c r="Y19" s="47">
        <f t="shared" si="3"/>
        <v>56</v>
      </c>
      <c r="Z19" s="48" t="str">
        <f t="shared" si="4"/>
        <v>D+</v>
      </c>
    </row>
    <row r="20" spans="1:26" x14ac:dyDescent="0.25">
      <c r="B20" s="53">
        <v>4</v>
      </c>
      <c r="C20" s="53" t="s">
        <v>34</v>
      </c>
      <c r="D20" s="54" t="s">
        <v>101</v>
      </c>
      <c r="E20" s="55" t="s">
        <v>102</v>
      </c>
      <c r="F20" s="2">
        <v>1</v>
      </c>
      <c r="G20" s="2">
        <v>0</v>
      </c>
      <c r="H20" s="2">
        <v>1</v>
      </c>
      <c r="I20" s="11">
        <v>1</v>
      </c>
      <c r="J20" s="11">
        <v>1</v>
      </c>
      <c r="K20" s="11">
        <v>1</v>
      </c>
      <c r="L20" s="2">
        <v>1</v>
      </c>
      <c r="M20" s="2">
        <v>1</v>
      </c>
      <c r="N20" s="7">
        <f t="shared" si="0"/>
        <v>7</v>
      </c>
      <c r="O20" s="41">
        <f t="shared" si="1"/>
        <v>8.75</v>
      </c>
      <c r="P20" s="40"/>
      <c r="Q20" s="42">
        <v>15.5</v>
      </c>
      <c r="S20" s="42">
        <v>7</v>
      </c>
      <c r="T20" s="42">
        <v>9</v>
      </c>
      <c r="U20" s="8"/>
      <c r="V20" s="9">
        <v>24</v>
      </c>
      <c r="W20" s="41">
        <f t="shared" si="2"/>
        <v>30</v>
      </c>
      <c r="X20" s="10"/>
      <c r="Y20" s="47">
        <f t="shared" si="3"/>
        <v>70.25</v>
      </c>
      <c r="Z20" s="48" t="str">
        <f t="shared" si="4"/>
        <v>B</v>
      </c>
    </row>
    <row r="21" spans="1:26" x14ac:dyDescent="0.25">
      <c r="B21" s="53">
        <v>4</v>
      </c>
      <c r="C21" s="53" t="s">
        <v>34</v>
      </c>
      <c r="D21" s="54" t="s">
        <v>104</v>
      </c>
      <c r="E21" s="55" t="s">
        <v>103</v>
      </c>
      <c r="F21" s="2">
        <v>1</v>
      </c>
      <c r="G21" s="2">
        <v>0</v>
      </c>
      <c r="H21" s="2">
        <v>1</v>
      </c>
      <c r="I21" s="11">
        <v>1</v>
      </c>
      <c r="J21" s="11">
        <v>1</v>
      </c>
      <c r="K21" s="11">
        <v>1</v>
      </c>
      <c r="L21" s="2">
        <v>1</v>
      </c>
      <c r="M21" s="2">
        <v>1</v>
      </c>
      <c r="N21" s="7">
        <f t="shared" si="0"/>
        <v>7</v>
      </c>
      <c r="O21" s="41">
        <f t="shared" si="1"/>
        <v>8.75</v>
      </c>
      <c r="P21" s="40"/>
      <c r="Q21" s="42">
        <v>15.5</v>
      </c>
      <c r="S21" s="42">
        <v>7</v>
      </c>
      <c r="T21" s="42">
        <v>9</v>
      </c>
      <c r="U21" s="8"/>
      <c r="V21" s="9">
        <v>14</v>
      </c>
      <c r="W21" s="41">
        <f t="shared" si="2"/>
        <v>17.5</v>
      </c>
      <c r="X21" s="10"/>
      <c r="Y21" s="47">
        <f t="shared" si="3"/>
        <v>57.75</v>
      </c>
      <c r="Z21" s="48" t="str">
        <f t="shared" si="4"/>
        <v>D+</v>
      </c>
    </row>
    <row r="22" spans="1:26" x14ac:dyDescent="0.25">
      <c r="B22" s="53">
        <v>4</v>
      </c>
      <c r="C22" s="53" t="s">
        <v>34</v>
      </c>
      <c r="D22" s="54" t="s">
        <v>105</v>
      </c>
      <c r="E22" s="55" t="s">
        <v>106</v>
      </c>
      <c r="F22" s="2">
        <v>1</v>
      </c>
      <c r="G22" s="2">
        <v>0</v>
      </c>
      <c r="H22" s="2">
        <v>1</v>
      </c>
      <c r="I22" s="11">
        <v>1</v>
      </c>
      <c r="J22" s="11">
        <v>1</v>
      </c>
      <c r="K22" s="11">
        <v>1</v>
      </c>
      <c r="L22" s="2">
        <v>1</v>
      </c>
      <c r="M22" s="2">
        <v>1</v>
      </c>
      <c r="N22" s="7">
        <f t="shared" si="0"/>
        <v>7</v>
      </c>
      <c r="O22" s="41">
        <f t="shared" si="1"/>
        <v>8.75</v>
      </c>
      <c r="P22" s="40"/>
      <c r="Q22" s="42">
        <v>15.5</v>
      </c>
      <c r="S22" s="42">
        <v>7</v>
      </c>
      <c r="T22" s="42">
        <v>9</v>
      </c>
      <c r="U22" s="8"/>
      <c r="V22" s="9">
        <v>20</v>
      </c>
      <c r="W22" s="41">
        <f t="shared" si="2"/>
        <v>25</v>
      </c>
      <c r="X22" s="10"/>
      <c r="Y22" s="47">
        <f t="shared" si="3"/>
        <v>65.25</v>
      </c>
      <c r="Z22" s="48" t="str">
        <f t="shared" si="4"/>
        <v>C+</v>
      </c>
    </row>
    <row r="23" spans="1:26" x14ac:dyDescent="0.25">
      <c r="B23" s="53">
        <v>4</v>
      </c>
      <c r="C23" s="53" t="s">
        <v>34</v>
      </c>
      <c r="D23" s="54" t="s">
        <v>107</v>
      </c>
      <c r="E23" s="55" t="s">
        <v>108</v>
      </c>
      <c r="F23" s="2">
        <v>1</v>
      </c>
      <c r="G23" s="2">
        <v>0</v>
      </c>
      <c r="H23" s="2">
        <v>1</v>
      </c>
      <c r="I23" s="11">
        <v>1</v>
      </c>
      <c r="J23" s="11">
        <v>1</v>
      </c>
      <c r="K23" s="11">
        <v>1</v>
      </c>
      <c r="L23" s="2">
        <v>1</v>
      </c>
      <c r="M23" s="2">
        <v>1</v>
      </c>
      <c r="N23" s="7">
        <f t="shared" si="0"/>
        <v>7</v>
      </c>
      <c r="O23" s="41">
        <f t="shared" si="1"/>
        <v>8.75</v>
      </c>
      <c r="P23" s="40"/>
      <c r="Q23" s="42">
        <v>15.5</v>
      </c>
      <c r="S23" s="42">
        <v>7</v>
      </c>
      <c r="T23" s="42">
        <v>9</v>
      </c>
      <c r="U23" s="8"/>
      <c r="V23" s="9">
        <v>24</v>
      </c>
      <c r="W23" s="41">
        <f t="shared" si="2"/>
        <v>30</v>
      </c>
      <c r="X23" s="10"/>
      <c r="Y23" s="47">
        <f t="shared" si="3"/>
        <v>70.25</v>
      </c>
      <c r="Z23" s="48" t="str">
        <f t="shared" si="4"/>
        <v>B</v>
      </c>
    </row>
    <row r="24" spans="1:26" x14ac:dyDescent="0.25">
      <c r="B24" s="53">
        <v>4</v>
      </c>
      <c r="C24" s="53" t="s">
        <v>34</v>
      </c>
      <c r="D24" s="54" t="s">
        <v>109</v>
      </c>
      <c r="E24" s="55" t="s">
        <v>110</v>
      </c>
      <c r="F24" s="2">
        <v>1</v>
      </c>
      <c r="G24" s="2">
        <v>0</v>
      </c>
      <c r="H24" s="2">
        <v>1</v>
      </c>
      <c r="I24" s="11">
        <v>1</v>
      </c>
      <c r="J24" s="11">
        <v>1</v>
      </c>
      <c r="K24" s="11">
        <v>1</v>
      </c>
      <c r="L24" s="2">
        <v>1</v>
      </c>
      <c r="M24" s="2">
        <v>1</v>
      </c>
      <c r="N24" s="7">
        <f t="shared" si="0"/>
        <v>7</v>
      </c>
      <c r="O24" s="41">
        <f t="shared" si="1"/>
        <v>8.75</v>
      </c>
      <c r="P24" s="40"/>
      <c r="Q24" s="42">
        <v>15.5</v>
      </c>
      <c r="S24" s="42">
        <v>7</v>
      </c>
      <c r="T24" s="42">
        <v>9</v>
      </c>
      <c r="U24" s="8"/>
      <c r="V24" s="9">
        <v>12</v>
      </c>
      <c r="W24" s="41">
        <f t="shared" si="2"/>
        <v>15</v>
      </c>
      <c r="X24" s="10"/>
      <c r="Y24" s="47">
        <f t="shared" si="3"/>
        <v>55.25</v>
      </c>
      <c r="Z24" s="48" t="str">
        <f t="shared" si="4"/>
        <v>D+</v>
      </c>
    </row>
    <row r="25" spans="1:26" x14ac:dyDescent="0.25">
      <c r="B25" s="53">
        <v>4</v>
      </c>
      <c r="C25" s="53" t="s">
        <v>34</v>
      </c>
      <c r="D25" s="54" t="s">
        <v>159</v>
      </c>
      <c r="E25" s="55" t="s">
        <v>160</v>
      </c>
      <c r="F25" s="2">
        <v>1</v>
      </c>
      <c r="G25" s="2">
        <v>1</v>
      </c>
      <c r="H25" s="2">
        <v>1</v>
      </c>
      <c r="I25" s="11">
        <v>1</v>
      </c>
      <c r="J25" s="11">
        <v>0</v>
      </c>
      <c r="K25" s="11">
        <v>1</v>
      </c>
      <c r="L25" s="2">
        <v>0</v>
      </c>
      <c r="M25" s="2">
        <v>1</v>
      </c>
      <c r="N25" s="7">
        <f t="shared" si="0"/>
        <v>6</v>
      </c>
      <c r="O25" s="41">
        <f t="shared" si="1"/>
        <v>7.5</v>
      </c>
      <c r="P25" s="40"/>
      <c r="Q25" s="42">
        <v>15.5</v>
      </c>
      <c r="S25" s="42">
        <v>7</v>
      </c>
      <c r="T25" s="42">
        <v>9</v>
      </c>
      <c r="U25" s="8"/>
      <c r="V25" s="9">
        <v>13</v>
      </c>
      <c r="W25" s="41">
        <f t="shared" si="2"/>
        <v>16.25</v>
      </c>
      <c r="X25" s="10"/>
      <c r="Y25" s="47">
        <f t="shared" si="3"/>
        <v>55.25</v>
      </c>
      <c r="Z25" s="48" t="str">
        <f t="shared" si="4"/>
        <v>D+</v>
      </c>
    </row>
    <row r="26" spans="1:26" x14ac:dyDescent="0.25">
      <c r="A26" s="56"/>
      <c r="B26" s="37">
        <v>5</v>
      </c>
      <c r="C26" s="37" t="s">
        <v>34</v>
      </c>
      <c r="D26" s="38" t="s">
        <v>71</v>
      </c>
      <c r="E26" s="39" t="s">
        <v>72</v>
      </c>
      <c r="F26" s="2">
        <v>1</v>
      </c>
      <c r="G26" s="2">
        <v>0</v>
      </c>
      <c r="H26" s="2">
        <v>1</v>
      </c>
      <c r="I26" s="11">
        <v>1</v>
      </c>
      <c r="J26" s="11">
        <v>1</v>
      </c>
      <c r="K26" s="11">
        <v>1</v>
      </c>
      <c r="L26" s="2">
        <v>1</v>
      </c>
      <c r="M26" s="2">
        <v>1</v>
      </c>
      <c r="N26" s="7">
        <f t="shared" si="0"/>
        <v>7</v>
      </c>
      <c r="O26" s="41">
        <f t="shared" si="1"/>
        <v>8.75</v>
      </c>
      <c r="P26" s="40"/>
      <c r="Q26" s="42">
        <v>12.5</v>
      </c>
      <c r="S26" s="42">
        <v>8</v>
      </c>
      <c r="T26" s="42">
        <v>8</v>
      </c>
      <c r="U26" s="8"/>
      <c r="V26" s="9">
        <v>13</v>
      </c>
      <c r="W26" s="41">
        <f t="shared" si="2"/>
        <v>16.25</v>
      </c>
      <c r="X26" s="10"/>
      <c r="Y26" s="47">
        <f t="shared" si="3"/>
        <v>53.5</v>
      </c>
      <c r="Z26" s="48" t="str">
        <f t="shared" si="4"/>
        <v>D</v>
      </c>
    </row>
    <row r="27" spans="1:26" x14ac:dyDescent="0.25">
      <c r="B27" s="37">
        <v>5</v>
      </c>
      <c r="C27" s="37" t="s">
        <v>34</v>
      </c>
      <c r="D27" s="38" t="s">
        <v>73</v>
      </c>
      <c r="E27" s="39" t="s">
        <v>74</v>
      </c>
      <c r="F27" s="2">
        <v>1</v>
      </c>
      <c r="G27" s="2">
        <v>0</v>
      </c>
      <c r="H27" s="2">
        <v>1</v>
      </c>
      <c r="I27" s="11">
        <v>1</v>
      </c>
      <c r="J27" s="11">
        <v>1</v>
      </c>
      <c r="K27" s="11">
        <v>1</v>
      </c>
      <c r="L27" s="2">
        <v>1</v>
      </c>
      <c r="M27" s="2">
        <v>1</v>
      </c>
      <c r="N27" s="7">
        <f t="shared" si="0"/>
        <v>7</v>
      </c>
      <c r="O27" s="41">
        <f t="shared" si="1"/>
        <v>8.75</v>
      </c>
      <c r="P27" s="40"/>
      <c r="Q27" s="42">
        <v>12.5</v>
      </c>
      <c r="S27" s="42">
        <v>8</v>
      </c>
      <c r="T27" s="42">
        <v>8</v>
      </c>
      <c r="U27" s="8"/>
      <c r="V27" s="9">
        <v>18</v>
      </c>
      <c r="W27" s="41">
        <f t="shared" si="2"/>
        <v>22.5</v>
      </c>
      <c r="X27" s="10"/>
      <c r="Y27" s="47">
        <f t="shared" si="3"/>
        <v>59.75</v>
      </c>
      <c r="Z27" s="48" t="str">
        <f t="shared" si="4"/>
        <v>C</v>
      </c>
    </row>
    <row r="28" spans="1:26" x14ac:dyDescent="0.25">
      <c r="B28" s="37">
        <v>5</v>
      </c>
      <c r="C28" s="37" t="s">
        <v>34</v>
      </c>
      <c r="D28" s="38" t="s">
        <v>75</v>
      </c>
      <c r="E28" s="39" t="s">
        <v>76</v>
      </c>
      <c r="F28" s="2">
        <v>1</v>
      </c>
      <c r="G28" s="2">
        <v>0</v>
      </c>
      <c r="H28" s="2">
        <v>1</v>
      </c>
      <c r="I28" s="11">
        <v>1</v>
      </c>
      <c r="J28" s="11">
        <v>1</v>
      </c>
      <c r="K28" s="11">
        <v>1</v>
      </c>
      <c r="L28" s="2">
        <v>1</v>
      </c>
      <c r="M28" s="2">
        <v>1</v>
      </c>
      <c r="N28" s="7">
        <f t="shared" si="0"/>
        <v>7</v>
      </c>
      <c r="O28" s="41">
        <f t="shared" si="1"/>
        <v>8.75</v>
      </c>
      <c r="P28" s="40"/>
      <c r="Q28" s="42">
        <v>12.5</v>
      </c>
      <c r="S28" s="42">
        <v>8</v>
      </c>
      <c r="T28" s="42">
        <v>8</v>
      </c>
      <c r="U28" s="8"/>
      <c r="V28" s="9">
        <v>13</v>
      </c>
      <c r="W28" s="41">
        <f t="shared" si="2"/>
        <v>16.25</v>
      </c>
      <c r="X28" s="10"/>
      <c r="Y28" s="47">
        <f t="shared" si="3"/>
        <v>53.5</v>
      </c>
      <c r="Z28" s="48" t="str">
        <f t="shared" si="4"/>
        <v>D</v>
      </c>
    </row>
    <row r="29" spans="1:26" x14ac:dyDescent="0.25">
      <c r="B29" s="37">
        <v>5</v>
      </c>
      <c r="C29" s="37" t="s">
        <v>34</v>
      </c>
      <c r="D29" s="38" t="s">
        <v>111</v>
      </c>
      <c r="E29" s="39" t="s">
        <v>112</v>
      </c>
      <c r="F29" s="2">
        <v>1</v>
      </c>
      <c r="G29" s="2">
        <v>0</v>
      </c>
      <c r="H29" s="2">
        <v>1</v>
      </c>
      <c r="I29" s="11">
        <v>1</v>
      </c>
      <c r="J29" s="11">
        <v>1</v>
      </c>
      <c r="K29" s="11">
        <v>1</v>
      </c>
      <c r="L29" s="2">
        <v>1</v>
      </c>
      <c r="M29" s="2">
        <v>1</v>
      </c>
      <c r="N29" s="7">
        <f t="shared" si="0"/>
        <v>7</v>
      </c>
      <c r="O29" s="41">
        <f t="shared" si="1"/>
        <v>8.75</v>
      </c>
      <c r="P29" s="40"/>
      <c r="Q29" s="42">
        <v>12.5</v>
      </c>
      <c r="S29" s="42">
        <v>8</v>
      </c>
      <c r="T29" s="42">
        <v>8</v>
      </c>
      <c r="U29" s="8"/>
      <c r="V29" s="9">
        <v>15</v>
      </c>
      <c r="W29" s="41">
        <f t="shared" si="2"/>
        <v>18.75</v>
      </c>
      <c r="X29" s="10"/>
      <c r="Y29" s="47">
        <f t="shared" si="3"/>
        <v>56</v>
      </c>
      <c r="Z29" s="48" t="str">
        <f t="shared" si="4"/>
        <v>D+</v>
      </c>
    </row>
    <row r="30" spans="1:26" x14ac:dyDescent="0.25">
      <c r="B30" s="37">
        <v>5</v>
      </c>
      <c r="C30" s="37" t="s">
        <v>34</v>
      </c>
      <c r="D30" s="38" t="s">
        <v>155</v>
      </c>
      <c r="E30" s="39" t="s">
        <v>156</v>
      </c>
      <c r="F30" s="2">
        <v>1</v>
      </c>
      <c r="G30" s="2">
        <v>0</v>
      </c>
      <c r="H30" s="2">
        <v>1</v>
      </c>
      <c r="I30" s="11">
        <v>1</v>
      </c>
      <c r="J30" s="11">
        <v>1</v>
      </c>
      <c r="K30" s="11">
        <v>1</v>
      </c>
      <c r="L30" s="2">
        <v>1</v>
      </c>
      <c r="M30" s="2">
        <v>1</v>
      </c>
      <c r="N30" s="7">
        <f t="shared" si="0"/>
        <v>7</v>
      </c>
      <c r="O30" s="41">
        <f t="shared" si="1"/>
        <v>8.75</v>
      </c>
      <c r="P30" s="40"/>
      <c r="Q30" s="42">
        <v>12.5</v>
      </c>
      <c r="S30" s="42">
        <v>8</v>
      </c>
      <c r="T30" s="42">
        <v>8</v>
      </c>
      <c r="U30" s="8"/>
      <c r="V30" s="9">
        <v>10</v>
      </c>
      <c r="W30" s="41">
        <f t="shared" si="2"/>
        <v>12.5</v>
      </c>
      <c r="X30" s="10"/>
      <c r="Y30" s="47">
        <f t="shared" si="3"/>
        <v>49.75</v>
      </c>
      <c r="Z30" s="48" t="str">
        <f t="shared" si="4"/>
        <v>D</v>
      </c>
    </row>
    <row r="31" spans="1:26" x14ac:dyDescent="0.25">
      <c r="B31" s="53">
        <v>6</v>
      </c>
      <c r="C31" s="53" t="s">
        <v>34</v>
      </c>
      <c r="D31" s="54" t="s">
        <v>49</v>
      </c>
      <c r="E31" s="55" t="s">
        <v>50</v>
      </c>
      <c r="F31" s="2">
        <v>1</v>
      </c>
      <c r="G31" s="2">
        <v>1</v>
      </c>
      <c r="H31" s="2">
        <v>0</v>
      </c>
      <c r="I31" s="11">
        <v>1</v>
      </c>
      <c r="J31" s="11">
        <v>0</v>
      </c>
      <c r="K31" s="11">
        <v>1</v>
      </c>
      <c r="L31" s="2">
        <v>0</v>
      </c>
      <c r="M31" s="2">
        <v>1</v>
      </c>
      <c r="N31" s="7">
        <f t="shared" si="0"/>
        <v>5</v>
      </c>
      <c r="O31" s="41">
        <f t="shared" si="1"/>
        <v>6.25</v>
      </c>
      <c r="P31" s="40"/>
      <c r="Q31" s="42">
        <v>8</v>
      </c>
      <c r="S31" s="42">
        <v>10</v>
      </c>
      <c r="T31" s="42">
        <v>10</v>
      </c>
      <c r="U31" s="8"/>
      <c r="V31" s="9">
        <v>36</v>
      </c>
      <c r="W31" s="41">
        <f t="shared" si="2"/>
        <v>45</v>
      </c>
      <c r="X31" s="10"/>
      <c r="Y31" s="47">
        <f t="shared" si="3"/>
        <v>79.25</v>
      </c>
      <c r="Z31" s="48" t="str">
        <f t="shared" si="4"/>
        <v>B+</v>
      </c>
    </row>
    <row r="32" spans="1:26" x14ac:dyDescent="0.25">
      <c r="B32" s="53">
        <v>6</v>
      </c>
      <c r="C32" s="53" t="s">
        <v>41</v>
      </c>
      <c r="D32" s="54" t="s">
        <v>77</v>
      </c>
      <c r="E32" s="55" t="s">
        <v>78</v>
      </c>
      <c r="F32" s="2">
        <v>1</v>
      </c>
      <c r="G32" s="2">
        <v>1</v>
      </c>
      <c r="H32" s="2">
        <v>1</v>
      </c>
      <c r="I32" s="11">
        <v>1</v>
      </c>
      <c r="J32" s="11">
        <v>1</v>
      </c>
      <c r="K32" s="11">
        <v>1</v>
      </c>
      <c r="L32" s="2">
        <v>0</v>
      </c>
      <c r="M32" s="2">
        <v>1</v>
      </c>
      <c r="N32" s="7">
        <f t="shared" si="0"/>
        <v>7</v>
      </c>
      <c r="O32" s="41">
        <f t="shared" si="1"/>
        <v>8.75</v>
      </c>
      <c r="P32" s="40"/>
      <c r="Q32" s="42">
        <v>8</v>
      </c>
      <c r="S32" s="42">
        <v>10</v>
      </c>
      <c r="T32" s="42">
        <v>10</v>
      </c>
      <c r="U32" s="8"/>
      <c r="V32" s="9">
        <v>35</v>
      </c>
      <c r="W32" s="41">
        <f t="shared" si="2"/>
        <v>43.75</v>
      </c>
      <c r="X32" s="10"/>
      <c r="Y32" s="47">
        <f t="shared" si="3"/>
        <v>80.5</v>
      </c>
      <c r="Z32" s="48" t="str">
        <f t="shared" si="4"/>
        <v>A</v>
      </c>
    </row>
    <row r="33" spans="1:27" x14ac:dyDescent="0.25">
      <c r="A33" s="49"/>
      <c r="B33" s="53">
        <v>6</v>
      </c>
      <c r="C33" s="53" t="s">
        <v>34</v>
      </c>
      <c r="D33" s="54" t="s">
        <v>127</v>
      </c>
      <c r="E33" s="55" t="s">
        <v>128</v>
      </c>
      <c r="F33" s="2">
        <v>1</v>
      </c>
      <c r="G33" s="2">
        <v>1</v>
      </c>
      <c r="H33" s="2">
        <v>1</v>
      </c>
      <c r="I33" s="11">
        <v>1</v>
      </c>
      <c r="J33" s="11">
        <v>1</v>
      </c>
      <c r="K33" s="11">
        <v>1</v>
      </c>
      <c r="L33" s="2">
        <v>1</v>
      </c>
      <c r="M33" s="2">
        <v>1</v>
      </c>
      <c r="N33" s="7">
        <f t="shared" si="0"/>
        <v>8</v>
      </c>
      <c r="O33" s="41">
        <f t="shared" si="1"/>
        <v>10</v>
      </c>
      <c r="P33" s="40"/>
      <c r="Q33" s="42">
        <v>8</v>
      </c>
      <c r="S33" s="42">
        <v>10</v>
      </c>
      <c r="T33" s="42">
        <v>10</v>
      </c>
      <c r="U33" s="8"/>
      <c r="V33" s="9">
        <v>23</v>
      </c>
      <c r="W33" s="41">
        <f t="shared" si="2"/>
        <v>28.749999999999996</v>
      </c>
      <c r="X33" s="10"/>
      <c r="Y33" s="47">
        <f t="shared" si="3"/>
        <v>66.75</v>
      </c>
      <c r="Z33" s="48" t="str">
        <f t="shared" si="4"/>
        <v>C+</v>
      </c>
    </row>
    <row r="34" spans="1:27" x14ac:dyDescent="0.25">
      <c r="B34" s="53">
        <v>6</v>
      </c>
      <c r="C34" s="53" t="s">
        <v>34</v>
      </c>
      <c r="D34" s="54" t="s">
        <v>139</v>
      </c>
      <c r="E34" s="55" t="s">
        <v>140</v>
      </c>
      <c r="F34" s="2">
        <v>1</v>
      </c>
      <c r="G34" s="2">
        <v>0</v>
      </c>
      <c r="H34" s="2">
        <v>0</v>
      </c>
      <c r="I34" s="11">
        <v>1</v>
      </c>
      <c r="J34" s="11">
        <v>0</v>
      </c>
      <c r="K34" s="11">
        <v>1</v>
      </c>
      <c r="L34" s="2">
        <v>0</v>
      </c>
      <c r="M34" s="2">
        <v>1</v>
      </c>
      <c r="N34" s="7">
        <f t="shared" si="0"/>
        <v>4</v>
      </c>
      <c r="O34" s="41">
        <f t="shared" si="1"/>
        <v>5</v>
      </c>
      <c r="P34" s="40"/>
      <c r="Q34" s="42">
        <v>8</v>
      </c>
      <c r="S34" s="42">
        <v>10</v>
      </c>
      <c r="T34" s="42">
        <v>0</v>
      </c>
      <c r="U34" s="8"/>
      <c r="V34" s="9">
        <v>22</v>
      </c>
      <c r="W34" s="41">
        <f t="shared" si="2"/>
        <v>27.500000000000004</v>
      </c>
      <c r="X34" s="10"/>
      <c r="Y34" s="47">
        <f t="shared" si="3"/>
        <v>50.5</v>
      </c>
      <c r="Z34" s="48" t="str">
        <f t="shared" si="4"/>
        <v>D</v>
      </c>
    </row>
    <row r="35" spans="1:27" x14ac:dyDescent="0.25">
      <c r="B35" s="53">
        <v>6</v>
      </c>
      <c r="C35" s="53" t="s">
        <v>34</v>
      </c>
      <c r="D35" s="54" t="s">
        <v>147</v>
      </c>
      <c r="E35" s="55" t="s">
        <v>148</v>
      </c>
      <c r="F35" s="2">
        <v>1</v>
      </c>
      <c r="G35" s="2">
        <v>1</v>
      </c>
      <c r="H35" s="2">
        <v>1</v>
      </c>
      <c r="I35" s="11">
        <v>1</v>
      </c>
      <c r="J35" s="11">
        <v>0</v>
      </c>
      <c r="K35" s="11">
        <v>1</v>
      </c>
      <c r="L35" s="2">
        <v>0</v>
      </c>
      <c r="M35" s="2">
        <v>1</v>
      </c>
      <c r="N35" s="7">
        <f t="shared" si="0"/>
        <v>6</v>
      </c>
      <c r="O35" s="41">
        <f t="shared" si="1"/>
        <v>7.5</v>
      </c>
      <c r="P35" s="40"/>
      <c r="Q35" s="42">
        <v>8</v>
      </c>
      <c r="S35" s="42">
        <v>10</v>
      </c>
      <c r="T35" s="42">
        <v>10</v>
      </c>
      <c r="U35" s="8"/>
      <c r="V35" s="9">
        <v>24</v>
      </c>
      <c r="W35" s="41">
        <f t="shared" si="2"/>
        <v>30</v>
      </c>
      <c r="X35" s="10"/>
      <c r="Y35" s="47">
        <f t="shared" si="3"/>
        <v>65.5</v>
      </c>
      <c r="Z35" s="48" t="str">
        <f t="shared" si="4"/>
        <v>C+</v>
      </c>
    </row>
    <row r="36" spans="1:27" x14ac:dyDescent="0.25">
      <c r="B36" s="53">
        <v>6</v>
      </c>
      <c r="C36" s="53" t="s">
        <v>34</v>
      </c>
      <c r="D36" s="54" t="s">
        <v>157</v>
      </c>
      <c r="E36" s="55" t="s">
        <v>158</v>
      </c>
      <c r="F36" s="2">
        <v>1</v>
      </c>
      <c r="G36" s="2">
        <v>0</v>
      </c>
      <c r="H36" s="2">
        <v>1</v>
      </c>
      <c r="I36" s="11">
        <v>1</v>
      </c>
      <c r="J36" s="11">
        <v>0</v>
      </c>
      <c r="K36" s="11">
        <v>1</v>
      </c>
      <c r="L36" s="2">
        <v>1</v>
      </c>
      <c r="M36" s="2">
        <v>1</v>
      </c>
      <c r="N36" s="7">
        <f t="shared" si="0"/>
        <v>6</v>
      </c>
      <c r="O36" s="41">
        <f t="shared" si="1"/>
        <v>7.5</v>
      </c>
      <c r="P36" s="40"/>
      <c r="Q36" s="42">
        <v>8</v>
      </c>
      <c r="S36" s="42">
        <v>10</v>
      </c>
      <c r="T36" s="42">
        <v>10</v>
      </c>
      <c r="U36" s="8"/>
      <c r="V36" s="9">
        <v>28</v>
      </c>
      <c r="W36" s="41">
        <f t="shared" si="2"/>
        <v>35</v>
      </c>
      <c r="X36" s="10"/>
      <c r="Y36" s="47">
        <f t="shared" si="3"/>
        <v>70.5</v>
      </c>
      <c r="Z36" s="48" t="str">
        <f t="shared" si="4"/>
        <v>B</v>
      </c>
    </row>
    <row r="37" spans="1:27" x14ac:dyDescent="0.25">
      <c r="B37" s="37">
        <v>7</v>
      </c>
      <c r="C37" s="37" t="s">
        <v>34</v>
      </c>
      <c r="D37" s="38" t="s">
        <v>115</v>
      </c>
      <c r="E37" s="39" t="s">
        <v>116</v>
      </c>
      <c r="F37" s="2">
        <v>1</v>
      </c>
      <c r="G37" s="2">
        <v>1</v>
      </c>
      <c r="H37" s="2">
        <v>1</v>
      </c>
      <c r="I37" s="11">
        <v>1</v>
      </c>
      <c r="J37" s="11">
        <v>1</v>
      </c>
      <c r="K37" s="11">
        <v>1</v>
      </c>
      <c r="L37" s="2">
        <v>1</v>
      </c>
      <c r="M37" s="2">
        <v>1</v>
      </c>
      <c r="N37" s="7">
        <f t="shared" ref="N37:N68" si="5">SUM(F37:M37)</f>
        <v>8</v>
      </c>
      <c r="O37" s="41">
        <f t="shared" ref="O37:O68" si="6">N37/8*10</f>
        <v>10</v>
      </c>
      <c r="P37" s="40"/>
      <c r="Q37" s="42">
        <v>11</v>
      </c>
      <c r="S37" s="42">
        <v>9</v>
      </c>
      <c r="T37" s="42">
        <v>10</v>
      </c>
      <c r="U37" s="8"/>
      <c r="V37" s="9">
        <v>40</v>
      </c>
      <c r="W37" s="41">
        <f t="shared" si="2"/>
        <v>50</v>
      </c>
      <c r="X37" s="10"/>
      <c r="Y37" s="47">
        <f t="shared" ref="Y37:Y64" si="7">O37+W37+Q37+S37+T37</f>
        <v>90</v>
      </c>
      <c r="Z37" s="48" t="str">
        <f t="shared" ref="Z37:Z64" si="8">IF(Y37&gt;=79.5,"A",IF(Y37&gt;=74.5,"B+",IF(Y37&gt;=69.5,"B",IF(Y37&gt;=64.5,"C+",IF(Y37&gt;=59.5,"C",IF(Y37&gt;=54.5,"D+",IF(Y37&gt;=44.5,"D",IF(Y37&lt;44.5,"FAIL"))))))))</f>
        <v>A</v>
      </c>
    </row>
    <row r="38" spans="1:27" ht="15.75" customHeight="1" x14ac:dyDescent="0.25">
      <c r="B38" s="37">
        <v>7</v>
      </c>
      <c r="C38" s="37" t="s">
        <v>34</v>
      </c>
      <c r="D38" s="38" t="s">
        <v>117</v>
      </c>
      <c r="E38" s="39" t="s">
        <v>118</v>
      </c>
      <c r="F38" s="2">
        <v>1</v>
      </c>
      <c r="G38" s="2">
        <v>0</v>
      </c>
      <c r="H38" s="2">
        <v>1</v>
      </c>
      <c r="I38" s="11">
        <v>1</v>
      </c>
      <c r="J38" s="11">
        <v>0</v>
      </c>
      <c r="K38" s="11">
        <v>1</v>
      </c>
      <c r="L38" s="2">
        <v>1</v>
      </c>
      <c r="M38" s="2">
        <v>1</v>
      </c>
      <c r="N38" s="7">
        <f t="shared" si="5"/>
        <v>6</v>
      </c>
      <c r="O38" s="41">
        <f t="shared" si="6"/>
        <v>7.5</v>
      </c>
      <c r="P38" s="40"/>
      <c r="Q38" s="42">
        <v>11</v>
      </c>
      <c r="S38" s="42">
        <v>9</v>
      </c>
      <c r="T38" s="42">
        <v>0</v>
      </c>
      <c r="U38" s="8"/>
      <c r="V38" s="9">
        <v>30</v>
      </c>
      <c r="W38" s="41">
        <f t="shared" si="2"/>
        <v>37.5</v>
      </c>
      <c r="X38" s="10"/>
      <c r="Y38" s="47">
        <f t="shared" si="7"/>
        <v>65</v>
      </c>
      <c r="Z38" s="48" t="str">
        <f t="shared" si="8"/>
        <v>C+</v>
      </c>
    </row>
    <row r="39" spans="1:27" ht="15.75" customHeight="1" x14ac:dyDescent="0.25">
      <c r="B39" s="37">
        <v>7</v>
      </c>
      <c r="C39" s="37" t="s">
        <v>34</v>
      </c>
      <c r="D39" s="38" t="s">
        <v>119</v>
      </c>
      <c r="E39" s="39" t="s">
        <v>120</v>
      </c>
      <c r="F39" s="2">
        <v>1</v>
      </c>
      <c r="G39" s="2">
        <v>0</v>
      </c>
      <c r="H39" s="2">
        <v>1</v>
      </c>
      <c r="I39" s="11">
        <v>1</v>
      </c>
      <c r="J39" s="11">
        <v>1</v>
      </c>
      <c r="K39" s="11">
        <v>1</v>
      </c>
      <c r="L39" s="2">
        <v>1</v>
      </c>
      <c r="M39" s="2">
        <v>1</v>
      </c>
      <c r="N39" s="7">
        <f t="shared" si="5"/>
        <v>7</v>
      </c>
      <c r="O39" s="41">
        <f t="shared" si="6"/>
        <v>8.75</v>
      </c>
      <c r="P39" s="40"/>
      <c r="Q39" s="42">
        <v>11</v>
      </c>
      <c r="S39" s="42">
        <v>9</v>
      </c>
      <c r="T39" s="42">
        <v>10</v>
      </c>
      <c r="U39" s="8"/>
      <c r="V39" s="9">
        <v>13</v>
      </c>
      <c r="W39" s="41">
        <f t="shared" si="2"/>
        <v>16.25</v>
      </c>
      <c r="X39" s="10"/>
      <c r="Y39" s="47">
        <f t="shared" si="7"/>
        <v>55</v>
      </c>
      <c r="Z39" s="48" t="str">
        <f t="shared" si="8"/>
        <v>D+</v>
      </c>
    </row>
    <row r="40" spans="1:27" ht="15.75" customHeight="1" x14ac:dyDescent="0.25">
      <c r="B40" s="37">
        <v>7</v>
      </c>
      <c r="C40" s="37" t="s">
        <v>41</v>
      </c>
      <c r="D40" s="38" t="s">
        <v>167</v>
      </c>
      <c r="E40" s="39" t="s">
        <v>168</v>
      </c>
      <c r="F40" s="2">
        <v>1</v>
      </c>
      <c r="G40" s="2">
        <v>1</v>
      </c>
      <c r="H40" s="2">
        <v>1</v>
      </c>
      <c r="I40" s="11">
        <v>1</v>
      </c>
      <c r="J40" s="11">
        <v>1</v>
      </c>
      <c r="K40" s="11">
        <v>1</v>
      </c>
      <c r="L40" s="2">
        <v>1</v>
      </c>
      <c r="M40" s="2"/>
      <c r="N40" s="7">
        <f t="shared" si="5"/>
        <v>7</v>
      </c>
      <c r="O40" s="41">
        <f t="shared" si="6"/>
        <v>8.75</v>
      </c>
      <c r="P40" s="40"/>
      <c r="Q40" s="42">
        <v>11</v>
      </c>
      <c r="S40" s="42">
        <v>9</v>
      </c>
      <c r="T40" s="42">
        <v>10</v>
      </c>
      <c r="U40" s="8"/>
      <c r="V40" s="9"/>
      <c r="W40" s="41">
        <f t="shared" si="2"/>
        <v>0</v>
      </c>
      <c r="X40" s="10"/>
      <c r="Y40" s="47">
        <f t="shared" si="7"/>
        <v>38.75</v>
      </c>
      <c r="Z40" s="48" t="str">
        <f t="shared" si="8"/>
        <v>FAIL</v>
      </c>
    </row>
    <row r="41" spans="1:27" ht="15.75" customHeight="1" x14ac:dyDescent="0.25">
      <c r="B41" s="37">
        <v>7</v>
      </c>
      <c r="C41" s="37" t="s">
        <v>34</v>
      </c>
      <c r="D41" s="38" t="s">
        <v>169</v>
      </c>
      <c r="E41" s="39" t="s">
        <v>170</v>
      </c>
      <c r="F41" s="2">
        <v>1</v>
      </c>
      <c r="G41" s="2">
        <v>1</v>
      </c>
      <c r="H41" s="2">
        <v>1</v>
      </c>
      <c r="I41" s="11">
        <v>1</v>
      </c>
      <c r="J41" s="11">
        <v>1</v>
      </c>
      <c r="K41" s="11">
        <v>0</v>
      </c>
      <c r="L41" s="2">
        <v>0</v>
      </c>
      <c r="M41" s="2"/>
      <c r="N41" s="7">
        <f t="shared" si="5"/>
        <v>5</v>
      </c>
      <c r="O41" s="41">
        <f t="shared" si="6"/>
        <v>6.25</v>
      </c>
      <c r="P41" s="40"/>
      <c r="Q41" s="42">
        <v>11</v>
      </c>
      <c r="S41" s="42">
        <v>9</v>
      </c>
      <c r="T41" s="42">
        <v>10</v>
      </c>
      <c r="U41" s="8"/>
      <c r="V41" s="9"/>
      <c r="W41" s="41">
        <f t="shared" si="2"/>
        <v>0</v>
      </c>
      <c r="X41" s="10"/>
      <c r="Y41" s="47">
        <f t="shared" si="7"/>
        <v>36.25</v>
      </c>
      <c r="Z41" s="48" t="str">
        <f t="shared" si="8"/>
        <v>FAIL</v>
      </c>
    </row>
    <row r="42" spans="1:27" ht="15.75" customHeight="1" x14ac:dyDescent="0.25">
      <c r="B42" s="37">
        <v>7</v>
      </c>
      <c r="C42" s="37" t="s">
        <v>41</v>
      </c>
      <c r="D42" s="38" t="s">
        <v>181</v>
      </c>
      <c r="E42" s="39" t="s">
        <v>182</v>
      </c>
      <c r="F42" s="2">
        <v>0</v>
      </c>
      <c r="G42" s="2">
        <v>0</v>
      </c>
      <c r="H42" s="2">
        <v>1</v>
      </c>
      <c r="I42" s="11">
        <v>1</v>
      </c>
      <c r="J42" s="11">
        <v>1</v>
      </c>
      <c r="K42" s="11">
        <v>1</v>
      </c>
      <c r="L42" s="2">
        <v>1</v>
      </c>
      <c r="M42" s="2">
        <v>1</v>
      </c>
      <c r="N42" s="7">
        <f t="shared" si="5"/>
        <v>6</v>
      </c>
      <c r="O42" s="41">
        <f t="shared" si="6"/>
        <v>7.5</v>
      </c>
      <c r="P42" s="40"/>
      <c r="Q42" s="42">
        <v>11</v>
      </c>
      <c r="S42" s="42">
        <v>9</v>
      </c>
      <c r="T42" s="42">
        <v>10</v>
      </c>
      <c r="U42" s="8"/>
      <c r="V42" s="9">
        <v>38</v>
      </c>
      <c r="W42" s="41">
        <f t="shared" si="2"/>
        <v>47.5</v>
      </c>
      <c r="X42" s="10"/>
      <c r="Y42" s="47">
        <f t="shared" si="7"/>
        <v>85</v>
      </c>
      <c r="Z42" s="48" t="str">
        <f t="shared" si="8"/>
        <v>A</v>
      </c>
    </row>
    <row r="43" spans="1:27" x14ac:dyDescent="0.25">
      <c r="B43" s="53">
        <v>8</v>
      </c>
      <c r="C43" s="53" t="s">
        <v>41</v>
      </c>
      <c r="D43" s="54" t="s">
        <v>83</v>
      </c>
      <c r="E43" s="55" t="s">
        <v>84</v>
      </c>
      <c r="F43" s="2">
        <v>1</v>
      </c>
      <c r="G43" s="2">
        <v>0</v>
      </c>
      <c r="H43" s="2">
        <v>1</v>
      </c>
      <c r="I43" s="11">
        <v>1</v>
      </c>
      <c r="J43" s="11">
        <v>1</v>
      </c>
      <c r="K43" s="11">
        <v>1</v>
      </c>
      <c r="L43" s="2">
        <v>1</v>
      </c>
      <c r="M43" s="2">
        <v>1</v>
      </c>
      <c r="N43" s="7">
        <f t="shared" si="5"/>
        <v>7</v>
      </c>
      <c r="O43" s="41">
        <f t="shared" si="6"/>
        <v>8.75</v>
      </c>
      <c r="P43" s="40"/>
      <c r="Q43" s="42">
        <v>13</v>
      </c>
      <c r="S43" s="42">
        <v>9</v>
      </c>
      <c r="T43" s="42">
        <v>10</v>
      </c>
      <c r="U43" s="8"/>
      <c r="V43" s="9">
        <v>33</v>
      </c>
      <c r="W43" s="41">
        <f t="shared" si="2"/>
        <v>41.25</v>
      </c>
      <c r="X43" s="10"/>
      <c r="Y43" s="47">
        <f t="shared" si="7"/>
        <v>82</v>
      </c>
      <c r="Z43" s="48" t="str">
        <f t="shared" si="8"/>
        <v>A</v>
      </c>
    </row>
    <row r="44" spans="1:27" x14ac:dyDescent="0.25">
      <c r="B44" s="53">
        <v>8</v>
      </c>
      <c r="C44" s="53" t="s">
        <v>41</v>
      </c>
      <c r="D44" s="54" t="s">
        <v>89</v>
      </c>
      <c r="E44" s="55" t="s">
        <v>90</v>
      </c>
      <c r="F44" s="2">
        <v>1</v>
      </c>
      <c r="G44" s="2">
        <v>1</v>
      </c>
      <c r="H44" s="2">
        <v>1</v>
      </c>
      <c r="I44" s="11">
        <v>1</v>
      </c>
      <c r="J44" s="11">
        <v>0</v>
      </c>
      <c r="K44" s="11">
        <v>1</v>
      </c>
      <c r="L44" s="2">
        <v>1</v>
      </c>
      <c r="M44" s="2">
        <v>1</v>
      </c>
      <c r="N44" s="7">
        <f t="shared" si="5"/>
        <v>7</v>
      </c>
      <c r="O44" s="41">
        <f t="shared" si="6"/>
        <v>8.75</v>
      </c>
      <c r="P44" s="40"/>
      <c r="Q44" s="42">
        <v>13</v>
      </c>
      <c r="S44" s="42">
        <v>9</v>
      </c>
      <c r="T44" s="42">
        <v>10</v>
      </c>
      <c r="U44" s="8"/>
      <c r="V44" s="9">
        <v>27</v>
      </c>
      <c r="W44" s="41">
        <f t="shared" si="2"/>
        <v>33.75</v>
      </c>
      <c r="X44" s="10"/>
      <c r="Y44" s="47">
        <f t="shared" si="7"/>
        <v>74.5</v>
      </c>
      <c r="Z44" s="48" t="str">
        <f t="shared" si="8"/>
        <v>B+</v>
      </c>
    </row>
    <row r="45" spans="1:27" x14ac:dyDescent="0.25">
      <c r="B45" s="53">
        <v>8</v>
      </c>
      <c r="C45" s="53" t="s">
        <v>34</v>
      </c>
      <c r="D45" s="54" t="s">
        <v>125</v>
      </c>
      <c r="E45" s="55" t="s">
        <v>126</v>
      </c>
      <c r="F45" s="2">
        <v>1</v>
      </c>
      <c r="G45" s="2">
        <v>1</v>
      </c>
      <c r="H45" s="2">
        <v>1</v>
      </c>
      <c r="I45" s="11">
        <v>1</v>
      </c>
      <c r="J45" s="11">
        <v>1</v>
      </c>
      <c r="K45" s="11">
        <v>0</v>
      </c>
      <c r="L45" s="2">
        <v>1</v>
      </c>
      <c r="M45" s="2">
        <v>1</v>
      </c>
      <c r="N45" s="7">
        <f t="shared" si="5"/>
        <v>7</v>
      </c>
      <c r="O45" s="41">
        <f t="shared" si="6"/>
        <v>8.75</v>
      </c>
      <c r="P45" s="40"/>
      <c r="Q45" s="42">
        <v>13</v>
      </c>
      <c r="S45" s="42">
        <v>9</v>
      </c>
      <c r="T45" s="42">
        <v>10</v>
      </c>
      <c r="U45" s="8"/>
      <c r="V45" s="9">
        <v>11</v>
      </c>
      <c r="W45" s="41">
        <f t="shared" si="2"/>
        <v>13.750000000000002</v>
      </c>
      <c r="X45" s="10"/>
      <c r="Y45" s="47">
        <f t="shared" si="7"/>
        <v>54.5</v>
      </c>
      <c r="Z45" s="48" t="str">
        <f t="shared" si="8"/>
        <v>D+</v>
      </c>
    </row>
    <row r="46" spans="1:27" x14ac:dyDescent="0.25">
      <c r="B46" s="53">
        <v>8</v>
      </c>
      <c r="C46" s="53" t="s">
        <v>41</v>
      </c>
      <c r="D46" s="54" t="s">
        <v>93</v>
      </c>
      <c r="E46" s="55" t="s">
        <v>94</v>
      </c>
      <c r="F46" s="2">
        <v>1</v>
      </c>
      <c r="G46" s="2">
        <v>1</v>
      </c>
      <c r="H46" s="2">
        <v>1</v>
      </c>
      <c r="I46" s="11">
        <v>1</v>
      </c>
      <c r="J46" s="11">
        <v>1</v>
      </c>
      <c r="K46" s="11">
        <v>1</v>
      </c>
      <c r="L46" s="2">
        <v>1</v>
      </c>
      <c r="M46" s="2">
        <v>1</v>
      </c>
      <c r="N46" s="7">
        <f t="shared" si="5"/>
        <v>8</v>
      </c>
      <c r="O46" s="41">
        <f t="shared" si="6"/>
        <v>10</v>
      </c>
      <c r="P46" s="40"/>
      <c r="Q46" s="42">
        <v>13</v>
      </c>
      <c r="S46" s="42">
        <v>9</v>
      </c>
      <c r="T46" s="42">
        <v>10</v>
      </c>
      <c r="U46" s="8"/>
      <c r="V46" s="9">
        <v>12</v>
      </c>
      <c r="W46" s="41">
        <f t="shared" si="2"/>
        <v>15</v>
      </c>
      <c r="X46" s="10"/>
      <c r="Y46" s="47">
        <f t="shared" si="7"/>
        <v>57</v>
      </c>
      <c r="Z46" s="48" t="str">
        <f t="shared" si="8"/>
        <v>D+</v>
      </c>
    </row>
    <row r="47" spans="1:27" x14ac:dyDescent="0.25">
      <c r="B47" s="53">
        <v>8</v>
      </c>
      <c r="C47" s="53" t="s">
        <v>34</v>
      </c>
      <c r="D47" s="54" t="s">
        <v>165</v>
      </c>
      <c r="E47" s="55" t="s">
        <v>166</v>
      </c>
      <c r="F47" s="2">
        <v>1</v>
      </c>
      <c r="G47" s="2">
        <v>0</v>
      </c>
      <c r="H47" s="2">
        <v>1</v>
      </c>
      <c r="I47" s="11">
        <v>1</v>
      </c>
      <c r="J47" s="11">
        <v>0</v>
      </c>
      <c r="K47" s="11">
        <v>1</v>
      </c>
      <c r="L47" s="2">
        <v>1</v>
      </c>
      <c r="M47" s="2">
        <v>1</v>
      </c>
      <c r="N47" s="7">
        <f t="shared" si="5"/>
        <v>6</v>
      </c>
      <c r="O47" s="41">
        <f t="shared" si="6"/>
        <v>7.5</v>
      </c>
      <c r="P47" s="40"/>
      <c r="Q47" s="42">
        <v>13</v>
      </c>
      <c r="S47" s="42">
        <v>9</v>
      </c>
      <c r="T47" s="42">
        <v>10</v>
      </c>
      <c r="U47" s="8"/>
      <c r="V47" s="9">
        <v>15</v>
      </c>
      <c r="W47" s="41">
        <f t="shared" si="2"/>
        <v>18.75</v>
      </c>
      <c r="X47" s="10"/>
      <c r="Y47" s="47">
        <f t="shared" si="7"/>
        <v>58.25</v>
      </c>
      <c r="Z47" s="48" t="str">
        <f t="shared" si="8"/>
        <v>D+</v>
      </c>
    </row>
    <row r="48" spans="1:27" x14ac:dyDescent="0.25">
      <c r="A48" s="49"/>
      <c r="B48" s="37">
        <v>9</v>
      </c>
      <c r="C48" s="37" t="s">
        <v>41</v>
      </c>
      <c r="D48" s="38" t="s">
        <v>87</v>
      </c>
      <c r="E48" s="39" t="s">
        <v>88</v>
      </c>
      <c r="F48" s="2">
        <v>1</v>
      </c>
      <c r="G48" s="2">
        <v>1</v>
      </c>
      <c r="H48" s="2">
        <v>1</v>
      </c>
      <c r="I48" s="11">
        <v>1</v>
      </c>
      <c r="J48" s="11">
        <v>1</v>
      </c>
      <c r="K48" s="11">
        <v>1</v>
      </c>
      <c r="L48" s="2">
        <v>1</v>
      </c>
      <c r="M48" s="2">
        <v>1</v>
      </c>
      <c r="N48" s="7">
        <f t="shared" si="5"/>
        <v>8</v>
      </c>
      <c r="O48" s="41">
        <f t="shared" si="6"/>
        <v>10</v>
      </c>
      <c r="P48" s="40"/>
      <c r="Q48" s="42">
        <v>15.5</v>
      </c>
      <c r="S48" s="42">
        <v>9</v>
      </c>
      <c r="T48" s="42">
        <v>10</v>
      </c>
      <c r="U48" s="8"/>
      <c r="V48" s="9">
        <v>32</v>
      </c>
      <c r="W48" s="41">
        <f t="shared" si="2"/>
        <v>40</v>
      </c>
      <c r="X48" s="10"/>
      <c r="Y48" s="47">
        <f t="shared" si="7"/>
        <v>84.5</v>
      </c>
      <c r="Z48" s="48" t="str">
        <f t="shared" si="8"/>
        <v>A</v>
      </c>
      <c r="AA48" s="12"/>
    </row>
    <row r="49" spans="1:26" x14ac:dyDescent="0.25">
      <c r="A49" s="50"/>
      <c r="B49" s="37">
        <v>9</v>
      </c>
      <c r="C49" s="37" t="s">
        <v>34</v>
      </c>
      <c r="D49" s="38" t="s">
        <v>85</v>
      </c>
      <c r="E49" s="39" t="s">
        <v>86</v>
      </c>
      <c r="F49" s="2">
        <v>1</v>
      </c>
      <c r="G49" s="2">
        <v>1</v>
      </c>
      <c r="H49" s="2">
        <v>1</v>
      </c>
      <c r="I49" s="11">
        <v>1</v>
      </c>
      <c r="J49" s="11">
        <v>1</v>
      </c>
      <c r="K49" s="11">
        <v>1</v>
      </c>
      <c r="L49" s="2">
        <v>1</v>
      </c>
      <c r="M49" s="2">
        <v>1</v>
      </c>
      <c r="N49" s="7">
        <f t="shared" si="5"/>
        <v>8</v>
      </c>
      <c r="O49" s="41">
        <f t="shared" si="6"/>
        <v>10</v>
      </c>
      <c r="P49" s="40"/>
      <c r="Q49" s="42">
        <v>15.5</v>
      </c>
      <c r="S49" s="42">
        <v>9</v>
      </c>
      <c r="T49" s="42">
        <v>10</v>
      </c>
      <c r="U49" s="8"/>
      <c r="V49" s="9">
        <v>32</v>
      </c>
      <c r="W49" s="41">
        <f t="shared" si="2"/>
        <v>40</v>
      </c>
      <c r="X49" s="10"/>
      <c r="Y49" s="47">
        <f t="shared" si="7"/>
        <v>84.5</v>
      </c>
      <c r="Z49" s="48" t="str">
        <f t="shared" si="8"/>
        <v>A</v>
      </c>
    </row>
    <row r="50" spans="1:26" x14ac:dyDescent="0.25">
      <c r="B50" s="37">
        <v>9</v>
      </c>
      <c r="C50" s="37" t="s">
        <v>41</v>
      </c>
      <c r="D50" s="38" t="s">
        <v>91</v>
      </c>
      <c r="E50" s="39" t="s">
        <v>92</v>
      </c>
      <c r="F50" s="2">
        <v>1</v>
      </c>
      <c r="G50" s="2">
        <v>1</v>
      </c>
      <c r="H50" s="2">
        <v>1</v>
      </c>
      <c r="I50" s="11">
        <v>1</v>
      </c>
      <c r="J50" s="11">
        <v>1</v>
      </c>
      <c r="K50" s="11">
        <v>1</v>
      </c>
      <c r="L50" s="2">
        <v>1</v>
      </c>
      <c r="M50" s="2">
        <v>1</v>
      </c>
      <c r="N50" s="7">
        <f t="shared" si="5"/>
        <v>8</v>
      </c>
      <c r="O50" s="41">
        <f t="shared" si="6"/>
        <v>10</v>
      </c>
      <c r="P50" s="40"/>
      <c r="Q50" s="42">
        <v>15.5</v>
      </c>
      <c r="S50" s="42">
        <v>9</v>
      </c>
      <c r="T50" s="42">
        <v>10</v>
      </c>
      <c r="U50" s="8"/>
      <c r="V50" s="9">
        <v>21</v>
      </c>
      <c r="W50" s="41">
        <f t="shared" si="2"/>
        <v>26.25</v>
      </c>
      <c r="X50" s="10"/>
      <c r="Y50" s="47">
        <f t="shared" si="7"/>
        <v>70.75</v>
      </c>
      <c r="Z50" s="48" t="str">
        <f t="shared" si="8"/>
        <v>B</v>
      </c>
    </row>
    <row r="51" spans="1:26" x14ac:dyDescent="0.25">
      <c r="B51" s="37">
        <v>9</v>
      </c>
      <c r="C51" s="37" t="s">
        <v>34</v>
      </c>
      <c r="D51" s="38" t="s">
        <v>95</v>
      </c>
      <c r="E51" s="39" t="s">
        <v>96</v>
      </c>
      <c r="F51" s="2">
        <v>1</v>
      </c>
      <c r="G51" s="2">
        <v>1</v>
      </c>
      <c r="H51" s="2">
        <v>1</v>
      </c>
      <c r="I51" s="11">
        <v>1</v>
      </c>
      <c r="J51" s="11">
        <v>0</v>
      </c>
      <c r="K51" s="11">
        <v>1</v>
      </c>
      <c r="L51" s="2">
        <v>1</v>
      </c>
      <c r="M51" s="2">
        <v>1</v>
      </c>
      <c r="N51" s="7">
        <f t="shared" si="5"/>
        <v>7</v>
      </c>
      <c r="O51" s="41">
        <f t="shared" si="6"/>
        <v>8.75</v>
      </c>
      <c r="P51" s="40"/>
      <c r="Q51" s="42">
        <v>15.5</v>
      </c>
      <c r="S51" s="42">
        <v>9</v>
      </c>
      <c r="T51" s="42">
        <v>10</v>
      </c>
      <c r="U51" s="8"/>
      <c r="V51" s="9">
        <v>18</v>
      </c>
      <c r="W51" s="41">
        <f t="shared" si="2"/>
        <v>22.5</v>
      </c>
      <c r="X51" s="10"/>
      <c r="Y51" s="47">
        <f t="shared" si="7"/>
        <v>65.75</v>
      </c>
      <c r="Z51" s="48" t="str">
        <f t="shared" si="8"/>
        <v>C+</v>
      </c>
    </row>
    <row r="52" spans="1:26" x14ac:dyDescent="0.25">
      <c r="B52" s="37">
        <v>9</v>
      </c>
      <c r="C52" s="37" t="s">
        <v>41</v>
      </c>
      <c r="D52" s="38" t="s">
        <v>99</v>
      </c>
      <c r="E52" s="39" t="s">
        <v>100</v>
      </c>
      <c r="F52" s="2">
        <v>1</v>
      </c>
      <c r="G52" s="2">
        <v>1</v>
      </c>
      <c r="H52" s="2">
        <v>1</v>
      </c>
      <c r="I52" s="11">
        <v>1</v>
      </c>
      <c r="J52" s="11">
        <v>1</v>
      </c>
      <c r="K52" s="11">
        <v>1</v>
      </c>
      <c r="L52" s="2">
        <v>1</v>
      </c>
      <c r="M52" s="2">
        <v>1</v>
      </c>
      <c r="N52" s="7">
        <f t="shared" si="5"/>
        <v>8</v>
      </c>
      <c r="O52" s="41">
        <f t="shared" si="6"/>
        <v>10</v>
      </c>
      <c r="P52" s="40"/>
      <c r="Q52" s="42">
        <v>15.5</v>
      </c>
      <c r="S52" s="42">
        <v>9</v>
      </c>
      <c r="T52" s="42">
        <v>10</v>
      </c>
      <c r="U52" s="8"/>
      <c r="V52" s="9">
        <v>31</v>
      </c>
      <c r="W52" s="41">
        <f t="shared" si="2"/>
        <v>38.75</v>
      </c>
      <c r="X52" s="10"/>
      <c r="Y52" s="47">
        <f t="shared" si="7"/>
        <v>83.25</v>
      </c>
      <c r="Z52" s="48" t="str">
        <f t="shared" si="8"/>
        <v>A</v>
      </c>
    </row>
    <row r="53" spans="1:26" x14ac:dyDescent="0.25">
      <c r="B53" s="37">
        <v>9</v>
      </c>
      <c r="C53" s="37" t="s">
        <v>34</v>
      </c>
      <c r="D53" s="38" t="s">
        <v>133</v>
      </c>
      <c r="E53" s="39" t="s">
        <v>134</v>
      </c>
      <c r="F53" s="2">
        <v>1</v>
      </c>
      <c r="G53" s="2">
        <v>1</v>
      </c>
      <c r="H53" s="2">
        <v>1</v>
      </c>
      <c r="I53" s="11">
        <v>1</v>
      </c>
      <c r="J53" s="11">
        <v>0</v>
      </c>
      <c r="K53" s="11">
        <v>1</v>
      </c>
      <c r="L53" s="2">
        <v>1</v>
      </c>
      <c r="M53" s="2">
        <v>1</v>
      </c>
      <c r="N53" s="7">
        <f t="shared" si="5"/>
        <v>7</v>
      </c>
      <c r="O53" s="41">
        <f t="shared" si="6"/>
        <v>8.75</v>
      </c>
      <c r="P53" s="40"/>
      <c r="Q53" s="42">
        <v>15.5</v>
      </c>
      <c r="S53" s="42">
        <v>9</v>
      </c>
      <c r="T53" s="42">
        <v>10</v>
      </c>
      <c r="U53" s="8"/>
      <c r="V53" s="9">
        <v>35</v>
      </c>
      <c r="W53" s="41">
        <f t="shared" si="2"/>
        <v>43.75</v>
      </c>
      <c r="X53" s="10"/>
      <c r="Y53" s="47">
        <f t="shared" si="7"/>
        <v>87</v>
      </c>
      <c r="Z53" s="48" t="str">
        <f t="shared" si="8"/>
        <v>A</v>
      </c>
    </row>
    <row r="54" spans="1:26" x14ac:dyDescent="0.25">
      <c r="B54" s="53">
        <v>10</v>
      </c>
      <c r="C54" s="53" t="s">
        <v>34</v>
      </c>
      <c r="D54" s="54" t="s">
        <v>135</v>
      </c>
      <c r="E54" s="55" t="s">
        <v>136</v>
      </c>
      <c r="F54" s="2">
        <v>1</v>
      </c>
      <c r="G54" s="2">
        <v>1</v>
      </c>
      <c r="H54" s="2">
        <v>1</v>
      </c>
      <c r="I54" s="11">
        <v>1</v>
      </c>
      <c r="J54" s="11">
        <v>1</v>
      </c>
      <c r="K54" s="11">
        <v>1</v>
      </c>
      <c r="L54" s="2">
        <v>1</v>
      </c>
      <c r="M54" s="2">
        <v>1</v>
      </c>
      <c r="N54" s="7">
        <f t="shared" si="5"/>
        <v>8</v>
      </c>
      <c r="O54" s="41">
        <f t="shared" si="6"/>
        <v>10</v>
      </c>
      <c r="P54" s="40"/>
      <c r="Q54" s="42">
        <v>17.5</v>
      </c>
      <c r="S54" s="42">
        <v>9</v>
      </c>
      <c r="T54" s="42">
        <v>8</v>
      </c>
      <c r="U54" s="8"/>
      <c r="V54" s="9">
        <v>23</v>
      </c>
      <c r="W54" s="41">
        <f t="shared" si="2"/>
        <v>28.749999999999996</v>
      </c>
      <c r="X54" s="10"/>
      <c r="Y54" s="47">
        <f t="shared" si="7"/>
        <v>73.25</v>
      </c>
      <c r="Z54" s="48" t="str">
        <f t="shared" si="8"/>
        <v>B</v>
      </c>
    </row>
    <row r="55" spans="1:26" x14ac:dyDescent="0.25">
      <c r="B55" s="53">
        <v>10</v>
      </c>
      <c r="C55" s="53" t="s">
        <v>34</v>
      </c>
      <c r="D55" s="54" t="s">
        <v>137</v>
      </c>
      <c r="E55" s="55" t="s">
        <v>138</v>
      </c>
      <c r="F55" s="2">
        <v>1</v>
      </c>
      <c r="G55" s="2">
        <v>1</v>
      </c>
      <c r="H55" s="2">
        <v>1</v>
      </c>
      <c r="I55" s="11">
        <v>1</v>
      </c>
      <c r="J55" s="11">
        <v>1</v>
      </c>
      <c r="K55" s="11">
        <v>1</v>
      </c>
      <c r="L55" s="2">
        <v>1</v>
      </c>
      <c r="M55" s="2">
        <v>1</v>
      </c>
      <c r="N55" s="7">
        <f t="shared" si="5"/>
        <v>8</v>
      </c>
      <c r="O55" s="41">
        <f t="shared" si="6"/>
        <v>10</v>
      </c>
      <c r="P55" s="40"/>
      <c r="Q55" s="42">
        <v>17.5</v>
      </c>
      <c r="S55" s="42">
        <v>9</v>
      </c>
      <c r="T55" s="42">
        <v>8</v>
      </c>
      <c r="U55" s="8"/>
      <c r="V55" s="9">
        <v>27</v>
      </c>
      <c r="W55" s="41">
        <f t="shared" si="2"/>
        <v>33.75</v>
      </c>
      <c r="X55" s="10"/>
      <c r="Y55" s="47">
        <f t="shared" si="7"/>
        <v>78.25</v>
      </c>
      <c r="Z55" s="48" t="str">
        <f t="shared" si="8"/>
        <v>B+</v>
      </c>
    </row>
    <row r="56" spans="1:26" x14ac:dyDescent="0.25">
      <c r="B56" s="53">
        <v>10</v>
      </c>
      <c r="C56" s="53" t="s">
        <v>34</v>
      </c>
      <c r="D56" s="54" t="s">
        <v>141</v>
      </c>
      <c r="E56" s="55" t="s">
        <v>142</v>
      </c>
      <c r="F56" s="2">
        <v>1</v>
      </c>
      <c r="G56" s="2">
        <v>1</v>
      </c>
      <c r="H56" s="2">
        <v>1</v>
      </c>
      <c r="I56" s="11">
        <v>1</v>
      </c>
      <c r="J56" s="11">
        <v>1</v>
      </c>
      <c r="K56" s="11">
        <v>1</v>
      </c>
      <c r="L56" s="2">
        <v>1</v>
      </c>
      <c r="M56" s="2">
        <v>1</v>
      </c>
      <c r="N56" s="7">
        <f t="shared" si="5"/>
        <v>8</v>
      </c>
      <c r="O56" s="41">
        <f t="shared" si="6"/>
        <v>10</v>
      </c>
      <c r="P56" s="40"/>
      <c r="Q56" s="42">
        <v>17.5</v>
      </c>
      <c r="S56" s="42">
        <v>9</v>
      </c>
      <c r="T56" s="42">
        <v>8</v>
      </c>
      <c r="U56" s="8"/>
      <c r="V56" s="9">
        <v>23</v>
      </c>
      <c r="W56" s="41">
        <f t="shared" si="2"/>
        <v>28.749999999999996</v>
      </c>
      <c r="X56" s="10"/>
      <c r="Y56" s="47">
        <f t="shared" si="7"/>
        <v>73.25</v>
      </c>
      <c r="Z56" s="48" t="str">
        <f t="shared" si="8"/>
        <v>B</v>
      </c>
    </row>
    <row r="57" spans="1:26" x14ac:dyDescent="0.25">
      <c r="B57" s="53">
        <v>10</v>
      </c>
      <c r="C57" s="53" t="s">
        <v>34</v>
      </c>
      <c r="D57" s="54" t="s">
        <v>143</v>
      </c>
      <c r="E57" s="55" t="s">
        <v>144</v>
      </c>
      <c r="F57" s="2">
        <v>1</v>
      </c>
      <c r="G57" s="2">
        <v>1</v>
      </c>
      <c r="H57" s="2">
        <v>1</v>
      </c>
      <c r="I57" s="11">
        <v>1</v>
      </c>
      <c r="J57" s="11">
        <v>1</v>
      </c>
      <c r="K57" s="11">
        <v>1</v>
      </c>
      <c r="L57" s="2">
        <v>1</v>
      </c>
      <c r="M57" s="2">
        <v>1</v>
      </c>
      <c r="N57" s="7">
        <f t="shared" si="5"/>
        <v>8</v>
      </c>
      <c r="O57" s="41">
        <f t="shared" si="6"/>
        <v>10</v>
      </c>
      <c r="P57" s="40"/>
      <c r="Q57" s="42">
        <v>17.5</v>
      </c>
      <c r="S57" s="42">
        <v>9</v>
      </c>
      <c r="T57" s="42">
        <v>8</v>
      </c>
      <c r="U57" s="8"/>
      <c r="V57" s="9">
        <v>27</v>
      </c>
      <c r="W57" s="41">
        <f t="shared" si="2"/>
        <v>33.75</v>
      </c>
      <c r="X57" s="10"/>
      <c r="Y57" s="47">
        <f t="shared" si="7"/>
        <v>78.25</v>
      </c>
      <c r="Z57" s="48" t="str">
        <f t="shared" si="8"/>
        <v>B+</v>
      </c>
    </row>
    <row r="58" spans="1:26" x14ac:dyDescent="0.25">
      <c r="B58" s="53">
        <v>10</v>
      </c>
      <c r="C58" s="53" t="s">
        <v>41</v>
      </c>
      <c r="D58" s="54" t="s">
        <v>145</v>
      </c>
      <c r="E58" s="55" t="s">
        <v>146</v>
      </c>
      <c r="F58" s="2">
        <v>1</v>
      </c>
      <c r="G58" s="2">
        <v>1</v>
      </c>
      <c r="H58" s="2">
        <v>1</v>
      </c>
      <c r="I58" s="11">
        <v>1</v>
      </c>
      <c r="J58" s="11">
        <v>0</v>
      </c>
      <c r="K58" s="11">
        <v>1</v>
      </c>
      <c r="L58" s="2">
        <v>1</v>
      </c>
      <c r="M58" s="2">
        <v>1</v>
      </c>
      <c r="N58" s="7">
        <f t="shared" si="5"/>
        <v>7</v>
      </c>
      <c r="O58" s="41">
        <f t="shared" si="6"/>
        <v>8.75</v>
      </c>
      <c r="P58" s="40"/>
      <c r="Q58" s="42">
        <v>17.5</v>
      </c>
      <c r="S58" s="42">
        <v>9</v>
      </c>
      <c r="T58" s="42">
        <v>0</v>
      </c>
      <c r="U58" s="8"/>
      <c r="V58" s="9">
        <v>38</v>
      </c>
      <c r="W58" s="41">
        <f t="shared" si="2"/>
        <v>47.5</v>
      </c>
      <c r="X58" s="10"/>
      <c r="Y58" s="47">
        <f t="shared" si="7"/>
        <v>82.75</v>
      </c>
      <c r="Z58" s="48" t="str">
        <f t="shared" si="8"/>
        <v>A</v>
      </c>
    </row>
    <row r="59" spans="1:26" x14ac:dyDescent="0.25">
      <c r="B59" s="37">
        <v>11</v>
      </c>
      <c r="C59" s="37" t="s">
        <v>34</v>
      </c>
      <c r="D59" s="38" t="s">
        <v>57</v>
      </c>
      <c r="E59" s="39" t="s">
        <v>58</v>
      </c>
      <c r="F59" s="2">
        <v>1</v>
      </c>
      <c r="G59" s="2">
        <v>1</v>
      </c>
      <c r="H59" s="2">
        <v>1</v>
      </c>
      <c r="I59" s="11">
        <v>1</v>
      </c>
      <c r="J59" s="11">
        <v>1</v>
      </c>
      <c r="K59" s="11">
        <v>1</v>
      </c>
      <c r="L59" s="2">
        <v>1</v>
      </c>
      <c r="M59" s="2">
        <v>1</v>
      </c>
      <c r="N59" s="7">
        <f t="shared" si="5"/>
        <v>8</v>
      </c>
      <c r="O59" s="41">
        <f t="shared" si="6"/>
        <v>10</v>
      </c>
      <c r="P59" s="40"/>
      <c r="Q59" s="42">
        <v>14.5</v>
      </c>
      <c r="S59" s="42">
        <v>9</v>
      </c>
      <c r="T59" s="42">
        <v>10</v>
      </c>
      <c r="U59" s="8"/>
      <c r="V59" s="9">
        <v>13</v>
      </c>
      <c r="W59" s="41">
        <f t="shared" si="2"/>
        <v>16.25</v>
      </c>
      <c r="X59" s="10"/>
      <c r="Y59" s="47">
        <f t="shared" si="7"/>
        <v>59.75</v>
      </c>
      <c r="Z59" s="48" t="str">
        <f t="shared" si="8"/>
        <v>C</v>
      </c>
    </row>
    <row r="60" spans="1:26" x14ac:dyDescent="0.25">
      <c r="B60" s="37">
        <v>11</v>
      </c>
      <c r="C60" s="37" t="s">
        <v>41</v>
      </c>
      <c r="D60" s="38" t="s">
        <v>149</v>
      </c>
      <c r="E60" s="39" t="s">
        <v>150</v>
      </c>
      <c r="F60" s="2">
        <v>1</v>
      </c>
      <c r="G60" s="2">
        <v>1</v>
      </c>
      <c r="H60" s="2">
        <v>1</v>
      </c>
      <c r="I60" s="11">
        <v>1</v>
      </c>
      <c r="J60" s="11">
        <v>1</v>
      </c>
      <c r="K60" s="11">
        <v>1</v>
      </c>
      <c r="L60" s="2">
        <v>1</v>
      </c>
      <c r="M60" s="2">
        <v>1</v>
      </c>
      <c r="N60" s="7">
        <f t="shared" si="5"/>
        <v>8</v>
      </c>
      <c r="O60" s="41">
        <f t="shared" si="6"/>
        <v>10</v>
      </c>
      <c r="P60" s="40"/>
      <c r="Q60" s="42">
        <v>14.5</v>
      </c>
      <c r="S60" s="42">
        <v>9</v>
      </c>
      <c r="T60" s="42">
        <v>10</v>
      </c>
      <c r="U60" s="8"/>
      <c r="V60" s="9">
        <v>17</v>
      </c>
      <c r="W60" s="41">
        <f t="shared" si="2"/>
        <v>21.25</v>
      </c>
      <c r="X60" s="10"/>
      <c r="Y60" s="47">
        <f t="shared" si="7"/>
        <v>64.75</v>
      </c>
      <c r="Z60" s="48" t="str">
        <f t="shared" si="8"/>
        <v>C+</v>
      </c>
    </row>
    <row r="61" spans="1:26" x14ac:dyDescent="0.25">
      <c r="B61" s="37">
        <v>11</v>
      </c>
      <c r="C61" s="37" t="s">
        <v>34</v>
      </c>
      <c r="D61" s="38" t="s">
        <v>151</v>
      </c>
      <c r="E61" s="39" t="s">
        <v>152</v>
      </c>
      <c r="F61" s="2">
        <v>1</v>
      </c>
      <c r="G61" s="2">
        <v>1</v>
      </c>
      <c r="H61" s="2">
        <v>0</v>
      </c>
      <c r="I61" s="11">
        <v>1</v>
      </c>
      <c r="J61" s="11">
        <v>1</v>
      </c>
      <c r="K61" s="11">
        <v>0</v>
      </c>
      <c r="L61" s="2">
        <v>1</v>
      </c>
      <c r="M61" s="2">
        <v>1</v>
      </c>
      <c r="N61" s="7">
        <f t="shared" si="5"/>
        <v>6</v>
      </c>
      <c r="O61" s="41">
        <f t="shared" si="6"/>
        <v>7.5</v>
      </c>
      <c r="P61" s="40"/>
      <c r="Q61" s="42">
        <v>14.5</v>
      </c>
      <c r="S61" s="42">
        <v>0</v>
      </c>
      <c r="T61" s="42">
        <v>10</v>
      </c>
      <c r="U61" s="8"/>
      <c r="V61" s="9">
        <v>15</v>
      </c>
      <c r="W61" s="41">
        <f t="shared" si="2"/>
        <v>18.75</v>
      </c>
      <c r="X61" s="10"/>
      <c r="Y61" s="47">
        <f t="shared" si="7"/>
        <v>50.75</v>
      </c>
      <c r="Z61" s="48" t="str">
        <f t="shared" si="8"/>
        <v>D</v>
      </c>
    </row>
    <row r="62" spans="1:26" x14ac:dyDescent="0.25">
      <c r="B62" s="37">
        <v>11</v>
      </c>
      <c r="C62" s="37" t="s">
        <v>34</v>
      </c>
      <c r="D62" s="38" t="s">
        <v>79</v>
      </c>
      <c r="E62" s="39" t="s">
        <v>80</v>
      </c>
      <c r="F62" s="2">
        <v>1</v>
      </c>
      <c r="G62" s="2">
        <v>1</v>
      </c>
      <c r="H62" s="2">
        <v>1</v>
      </c>
      <c r="I62" s="11">
        <v>1</v>
      </c>
      <c r="J62" s="11">
        <v>1</v>
      </c>
      <c r="K62" s="11">
        <v>1</v>
      </c>
      <c r="L62" s="2">
        <v>1</v>
      </c>
      <c r="M62" s="2">
        <v>1</v>
      </c>
      <c r="N62" s="7">
        <f t="shared" si="5"/>
        <v>8</v>
      </c>
      <c r="O62" s="41">
        <f t="shared" si="6"/>
        <v>10</v>
      </c>
      <c r="P62" s="40"/>
      <c r="Q62" s="42">
        <v>14.5</v>
      </c>
      <c r="S62" s="42">
        <v>9</v>
      </c>
      <c r="T62" s="42">
        <v>10</v>
      </c>
      <c r="U62" s="8"/>
      <c r="V62" s="9">
        <v>15</v>
      </c>
      <c r="W62" s="41">
        <f t="shared" si="2"/>
        <v>18.75</v>
      </c>
      <c r="X62" s="10"/>
      <c r="Y62" s="47">
        <f t="shared" si="7"/>
        <v>62.25</v>
      </c>
      <c r="Z62" s="48" t="str">
        <f t="shared" si="8"/>
        <v>C</v>
      </c>
    </row>
    <row r="63" spans="1:26" x14ac:dyDescent="0.25">
      <c r="B63" s="37">
        <v>11</v>
      </c>
      <c r="C63" s="37" t="s">
        <v>41</v>
      </c>
      <c r="D63" s="38" t="s">
        <v>113</v>
      </c>
      <c r="E63" s="39" t="s">
        <v>114</v>
      </c>
      <c r="F63" s="2">
        <v>1</v>
      </c>
      <c r="G63" s="2">
        <v>1</v>
      </c>
      <c r="H63" s="2">
        <v>1</v>
      </c>
      <c r="I63" s="11">
        <v>1</v>
      </c>
      <c r="J63" s="11">
        <v>1</v>
      </c>
      <c r="K63" s="11">
        <v>1</v>
      </c>
      <c r="L63" s="2">
        <v>1</v>
      </c>
      <c r="M63" s="2">
        <v>1</v>
      </c>
      <c r="N63" s="7">
        <f t="shared" si="5"/>
        <v>8</v>
      </c>
      <c r="O63" s="41">
        <f t="shared" si="6"/>
        <v>10</v>
      </c>
      <c r="P63" s="40"/>
      <c r="Q63" s="42">
        <v>14.5</v>
      </c>
      <c r="S63" s="42">
        <v>9</v>
      </c>
      <c r="T63" s="42">
        <v>10</v>
      </c>
      <c r="U63" s="8"/>
      <c r="V63" s="9">
        <v>37</v>
      </c>
      <c r="W63" s="41">
        <f t="shared" si="2"/>
        <v>46.25</v>
      </c>
      <c r="X63" s="10"/>
      <c r="Y63" s="47">
        <f t="shared" si="7"/>
        <v>89.75</v>
      </c>
      <c r="Z63" s="48" t="str">
        <f t="shared" si="8"/>
        <v>A</v>
      </c>
    </row>
    <row r="64" spans="1:26" x14ac:dyDescent="0.25">
      <c r="B64" s="37">
        <v>11</v>
      </c>
      <c r="C64" s="37" t="s">
        <v>34</v>
      </c>
      <c r="D64" s="38" t="s">
        <v>183</v>
      </c>
      <c r="E64" s="39" t="s">
        <v>184</v>
      </c>
      <c r="F64" s="2">
        <v>0</v>
      </c>
      <c r="G64" s="2">
        <v>0</v>
      </c>
      <c r="H64" s="2">
        <v>1</v>
      </c>
      <c r="I64" s="11">
        <v>1</v>
      </c>
      <c r="J64" s="11">
        <v>0</v>
      </c>
      <c r="K64" s="11">
        <v>0</v>
      </c>
      <c r="L64" s="2">
        <v>1</v>
      </c>
      <c r="M64" s="2">
        <v>1</v>
      </c>
      <c r="N64" s="7">
        <f t="shared" si="5"/>
        <v>4</v>
      </c>
      <c r="O64" s="41">
        <f t="shared" si="6"/>
        <v>5</v>
      </c>
      <c r="P64" s="40"/>
      <c r="Q64" s="42">
        <v>14.5</v>
      </c>
      <c r="S64" s="42">
        <v>9</v>
      </c>
      <c r="T64" s="42">
        <v>10</v>
      </c>
      <c r="U64" s="8"/>
      <c r="V64" s="9">
        <v>16</v>
      </c>
      <c r="W64" s="41">
        <f t="shared" si="2"/>
        <v>20</v>
      </c>
      <c r="X64" s="10"/>
      <c r="Y64" s="47">
        <f t="shared" si="7"/>
        <v>58.5</v>
      </c>
      <c r="Z64" s="48" t="str">
        <f t="shared" si="8"/>
        <v>D+</v>
      </c>
    </row>
    <row r="65" spans="2:26" x14ac:dyDescent="0.25">
      <c r="B65" s="53">
        <v>12</v>
      </c>
      <c r="C65" s="53" t="s">
        <v>41</v>
      </c>
      <c r="D65" s="54" t="s">
        <v>42</v>
      </c>
      <c r="E65" s="55" t="s">
        <v>43</v>
      </c>
      <c r="F65" s="2">
        <v>1</v>
      </c>
      <c r="G65" s="2">
        <v>1</v>
      </c>
      <c r="H65" s="2">
        <v>1</v>
      </c>
      <c r="I65" s="11">
        <v>1</v>
      </c>
      <c r="J65" s="11">
        <v>1</v>
      </c>
      <c r="K65" s="11">
        <v>1</v>
      </c>
      <c r="L65" s="2">
        <v>1</v>
      </c>
      <c r="M65" s="2">
        <v>1</v>
      </c>
      <c r="N65" s="7">
        <f t="shared" si="5"/>
        <v>8</v>
      </c>
      <c r="O65" s="41">
        <f t="shared" si="6"/>
        <v>10</v>
      </c>
      <c r="P65" s="40"/>
      <c r="Q65" s="42">
        <v>14</v>
      </c>
      <c r="S65" s="42">
        <v>10</v>
      </c>
      <c r="T65" s="42">
        <v>9</v>
      </c>
      <c r="U65" s="8"/>
      <c r="V65" s="9">
        <v>34</v>
      </c>
      <c r="W65" s="41">
        <f t="shared" si="2"/>
        <v>42.5</v>
      </c>
      <c r="X65" s="10"/>
      <c r="Y65" s="47">
        <f t="shared" ref="Y65:Y75" si="9">O65+W65+Q65+S65+T65</f>
        <v>85.5</v>
      </c>
      <c r="Z65" s="48" t="str">
        <f t="shared" ref="Z65:Z75" si="10">IF(Y65&gt;=79.5,"A",IF(Y65&gt;=74.5,"B+",IF(Y65&gt;=69.5,"B",IF(Y65&gt;=64.5,"C+",IF(Y65&gt;=59.5,"C",IF(Y65&gt;=54.5,"D+",IF(Y65&gt;=44.5,"D",IF(Y65&lt;44.5,"FAIL"))))))))</f>
        <v>A</v>
      </c>
    </row>
    <row r="66" spans="2:26" x14ac:dyDescent="0.25">
      <c r="B66" s="53">
        <v>12</v>
      </c>
      <c r="C66" s="53" t="s">
        <v>41</v>
      </c>
      <c r="D66" s="54" t="s">
        <v>44</v>
      </c>
      <c r="E66" s="55" t="s">
        <v>45</v>
      </c>
      <c r="F66" s="2">
        <v>1</v>
      </c>
      <c r="G66" s="2">
        <v>0</v>
      </c>
      <c r="H66" s="2">
        <v>1</v>
      </c>
      <c r="I66" s="11">
        <v>1</v>
      </c>
      <c r="J66" s="11">
        <v>1</v>
      </c>
      <c r="K66" s="11">
        <v>1</v>
      </c>
      <c r="L66" s="2">
        <v>1</v>
      </c>
      <c r="M66" s="2">
        <v>1</v>
      </c>
      <c r="N66" s="7">
        <f t="shared" si="5"/>
        <v>7</v>
      </c>
      <c r="O66" s="41">
        <f t="shared" si="6"/>
        <v>8.75</v>
      </c>
      <c r="P66" s="40"/>
      <c r="Q66" s="42">
        <v>14</v>
      </c>
      <c r="S66" s="42">
        <v>10</v>
      </c>
      <c r="T66" s="42">
        <v>9</v>
      </c>
      <c r="U66" s="8"/>
      <c r="V66" s="9">
        <v>34</v>
      </c>
      <c r="W66" s="41">
        <f t="shared" si="2"/>
        <v>42.5</v>
      </c>
      <c r="X66" s="10"/>
      <c r="Y66" s="47">
        <f t="shared" si="9"/>
        <v>84.25</v>
      </c>
      <c r="Z66" s="48" t="str">
        <f t="shared" si="10"/>
        <v>A</v>
      </c>
    </row>
    <row r="67" spans="2:26" x14ac:dyDescent="0.25">
      <c r="B67" s="53">
        <v>12</v>
      </c>
      <c r="C67" s="53" t="s">
        <v>34</v>
      </c>
      <c r="D67" s="54" t="s">
        <v>51</v>
      </c>
      <c r="E67" s="55" t="s">
        <v>52</v>
      </c>
      <c r="F67" s="2">
        <v>1</v>
      </c>
      <c r="G67" s="2">
        <v>0</v>
      </c>
      <c r="H67" s="2">
        <v>1</v>
      </c>
      <c r="I67" s="11">
        <v>1</v>
      </c>
      <c r="J67" s="11">
        <v>1</v>
      </c>
      <c r="K67" s="11">
        <v>1</v>
      </c>
      <c r="L67" s="2">
        <v>1</v>
      </c>
      <c r="M67" s="2">
        <v>1</v>
      </c>
      <c r="N67" s="7">
        <f t="shared" si="5"/>
        <v>7</v>
      </c>
      <c r="O67" s="41">
        <f t="shared" si="6"/>
        <v>8.75</v>
      </c>
      <c r="P67" s="40"/>
      <c r="Q67" s="42">
        <v>14</v>
      </c>
      <c r="S67" s="42">
        <v>10</v>
      </c>
      <c r="T67" s="42">
        <v>9</v>
      </c>
      <c r="U67" s="8"/>
      <c r="V67" s="9">
        <v>31</v>
      </c>
      <c r="W67" s="41">
        <f t="shared" si="2"/>
        <v>38.75</v>
      </c>
      <c r="X67" s="10"/>
      <c r="Y67" s="47">
        <f t="shared" si="9"/>
        <v>80.5</v>
      </c>
      <c r="Z67" s="48" t="str">
        <f t="shared" si="10"/>
        <v>A</v>
      </c>
    </row>
    <row r="68" spans="2:26" x14ac:dyDescent="0.25">
      <c r="B68" s="53">
        <v>12</v>
      </c>
      <c r="C68" s="53" t="s">
        <v>34</v>
      </c>
      <c r="D68" s="54" t="s">
        <v>53</v>
      </c>
      <c r="E68" s="55" t="s">
        <v>54</v>
      </c>
      <c r="F68" s="2">
        <v>1</v>
      </c>
      <c r="G68" s="2">
        <v>0</v>
      </c>
      <c r="H68" s="2">
        <v>1</v>
      </c>
      <c r="I68" s="11">
        <v>1</v>
      </c>
      <c r="J68" s="11">
        <v>1</v>
      </c>
      <c r="K68" s="11">
        <v>1</v>
      </c>
      <c r="L68" s="2">
        <v>1</v>
      </c>
      <c r="M68" s="2">
        <v>1</v>
      </c>
      <c r="N68" s="7">
        <f t="shared" si="5"/>
        <v>7</v>
      </c>
      <c r="O68" s="41">
        <f t="shared" si="6"/>
        <v>8.75</v>
      </c>
      <c r="P68" s="40"/>
      <c r="Q68" s="42">
        <v>14</v>
      </c>
      <c r="S68" s="42">
        <v>10</v>
      </c>
      <c r="T68" s="42">
        <v>9</v>
      </c>
      <c r="U68" s="8"/>
      <c r="V68" s="9">
        <v>30</v>
      </c>
      <c r="W68" s="41">
        <f t="shared" si="2"/>
        <v>37.5</v>
      </c>
      <c r="X68" s="10"/>
      <c r="Y68" s="47">
        <f t="shared" si="9"/>
        <v>79.25</v>
      </c>
      <c r="Z68" s="48" t="str">
        <f t="shared" si="10"/>
        <v>B+</v>
      </c>
    </row>
    <row r="69" spans="2:26" x14ac:dyDescent="0.25">
      <c r="B69" s="53">
        <v>12</v>
      </c>
      <c r="C69" s="53" t="s">
        <v>34</v>
      </c>
      <c r="D69" s="54" t="s">
        <v>55</v>
      </c>
      <c r="E69" s="55" t="s">
        <v>56</v>
      </c>
      <c r="F69" s="2">
        <v>1</v>
      </c>
      <c r="G69" s="2">
        <v>0</v>
      </c>
      <c r="H69" s="2">
        <v>1</v>
      </c>
      <c r="I69" s="11">
        <v>1</v>
      </c>
      <c r="J69" s="11">
        <v>0</v>
      </c>
      <c r="K69" s="11">
        <v>1</v>
      </c>
      <c r="L69" s="2">
        <v>1</v>
      </c>
      <c r="M69" s="2">
        <v>1</v>
      </c>
      <c r="N69" s="7">
        <f t="shared" ref="N69:N75" si="11">SUM(F69:M69)</f>
        <v>6</v>
      </c>
      <c r="O69" s="41">
        <f t="shared" ref="O69:O75" si="12">N69/8*10</f>
        <v>7.5</v>
      </c>
      <c r="P69" s="40"/>
      <c r="Q69" s="42">
        <v>14</v>
      </c>
      <c r="S69" s="42">
        <v>10</v>
      </c>
      <c r="T69" s="42">
        <v>9</v>
      </c>
      <c r="U69" s="8"/>
      <c r="V69" s="9">
        <v>32</v>
      </c>
      <c r="W69" s="41">
        <f t="shared" ref="W69:W75" si="13">V69/40*50</f>
        <v>40</v>
      </c>
      <c r="X69" s="10"/>
      <c r="Y69" s="47">
        <f t="shared" si="9"/>
        <v>80.5</v>
      </c>
      <c r="Z69" s="48" t="str">
        <f t="shared" si="10"/>
        <v>A</v>
      </c>
    </row>
    <row r="70" spans="2:26" x14ac:dyDescent="0.25">
      <c r="B70" s="53">
        <v>12</v>
      </c>
      <c r="C70" s="53" t="s">
        <v>41</v>
      </c>
      <c r="D70" s="54" t="s">
        <v>163</v>
      </c>
      <c r="E70" s="55" t="s">
        <v>164</v>
      </c>
      <c r="F70" s="2">
        <v>1</v>
      </c>
      <c r="G70" s="2">
        <v>1</v>
      </c>
      <c r="H70" s="2">
        <v>1</v>
      </c>
      <c r="I70" s="11">
        <v>1</v>
      </c>
      <c r="J70" s="11">
        <v>0</v>
      </c>
      <c r="K70" s="11">
        <v>0</v>
      </c>
      <c r="L70" s="2">
        <v>1</v>
      </c>
      <c r="M70" s="2">
        <v>1</v>
      </c>
      <c r="N70" s="7">
        <f t="shared" si="11"/>
        <v>6</v>
      </c>
      <c r="O70" s="41">
        <f t="shared" si="12"/>
        <v>7.5</v>
      </c>
      <c r="P70" s="40"/>
      <c r="Q70" s="42">
        <v>14</v>
      </c>
      <c r="S70" s="42">
        <v>10</v>
      </c>
      <c r="T70" s="42">
        <v>0</v>
      </c>
      <c r="U70" s="8"/>
      <c r="V70" s="9">
        <v>31</v>
      </c>
      <c r="W70" s="41">
        <f t="shared" si="13"/>
        <v>38.75</v>
      </c>
      <c r="X70" s="10"/>
      <c r="Y70" s="47">
        <f t="shared" si="9"/>
        <v>70.25</v>
      </c>
      <c r="Z70" s="48" t="str">
        <f t="shared" si="10"/>
        <v>B</v>
      </c>
    </row>
    <row r="71" spans="2:26" x14ac:dyDescent="0.25">
      <c r="B71" s="37">
        <v>13</v>
      </c>
      <c r="C71" s="37" t="s">
        <v>41</v>
      </c>
      <c r="D71" s="38" t="s">
        <v>171</v>
      </c>
      <c r="E71" s="39" t="s">
        <v>172</v>
      </c>
      <c r="F71" s="2">
        <v>0</v>
      </c>
      <c r="G71" s="2">
        <v>0</v>
      </c>
      <c r="H71" s="2">
        <v>1</v>
      </c>
      <c r="I71" s="11">
        <v>1</v>
      </c>
      <c r="J71" s="11">
        <v>0</v>
      </c>
      <c r="K71" s="11">
        <v>0</v>
      </c>
      <c r="L71" s="2">
        <v>1</v>
      </c>
      <c r="M71" s="2">
        <v>1</v>
      </c>
      <c r="N71" s="7">
        <f t="shared" si="11"/>
        <v>4</v>
      </c>
      <c r="O71" s="41">
        <f t="shared" si="12"/>
        <v>5</v>
      </c>
      <c r="P71" s="40"/>
      <c r="Q71" s="42">
        <v>8</v>
      </c>
      <c r="S71" s="42">
        <v>8</v>
      </c>
      <c r="T71" s="42">
        <v>8</v>
      </c>
      <c r="U71" s="8"/>
      <c r="V71" s="9">
        <v>4</v>
      </c>
      <c r="W71" s="41">
        <f t="shared" si="13"/>
        <v>5</v>
      </c>
      <c r="X71" s="10"/>
      <c r="Y71" s="47">
        <f t="shared" si="9"/>
        <v>34</v>
      </c>
      <c r="Z71" s="48" t="str">
        <f t="shared" si="10"/>
        <v>FAIL</v>
      </c>
    </row>
    <row r="72" spans="2:26" x14ac:dyDescent="0.25">
      <c r="B72" s="37">
        <v>13</v>
      </c>
      <c r="C72" s="37" t="s">
        <v>41</v>
      </c>
      <c r="D72" s="38" t="s">
        <v>173</v>
      </c>
      <c r="E72" s="39" t="s">
        <v>174</v>
      </c>
      <c r="F72" s="2">
        <v>0</v>
      </c>
      <c r="G72" s="2">
        <v>0</v>
      </c>
      <c r="H72" s="2">
        <v>1</v>
      </c>
      <c r="I72" s="11">
        <v>1</v>
      </c>
      <c r="J72" s="11">
        <v>0</v>
      </c>
      <c r="K72" s="11">
        <v>1</v>
      </c>
      <c r="L72" s="2">
        <v>1</v>
      </c>
      <c r="M72" s="2">
        <v>1</v>
      </c>
      <c r="N72" s="7">
        <f t="shared" si="11"/>
        <v>5</v>
      </c>
      <c r="O72" s="41">
        <f t="shared" si="12"/>
        <v>6.25</v>
      </c>
      <c r="P72" s="40"/>
      <c r="Q72" s="42">
        <v>8</v>
      </c>
      <c r="S72" s="42">
        <v>8</v>
      </c>
      <c r="T72" s="42">
        <v>8</v>
      </c>
      <c r="U72" s="8"/>
      <c r="V72" s="9">
        <v>20</v>
      </c>
      <c r="W72" s="41">
        <f t="shared" si="13"/>
        <v>25</v>
      </c>
      <c r="X72" s="10"/>
      <c r="Y72" s="47">
        <f t="shared" si="9"/>
        <v>55.25</v>
      </c>
      <c r="Z72" s="48" t="str">
        <f t="shared" si="10"/>
        <v>D+</v>
      </c>
    </row>
    <row r="73" spans="2:26" x14ac:dyDescent="0.25">
      <c r="B73" s="37">
        <v>13</v>
      </c>
      <c r="C73" s="37" t="s">
        <v>41</v>
      </c>
      <c r="D73" s="38" t="s">
        <v>175</v>
      </c>
      <c r="E73" s="39" t="s">
        <v>176</v>
      </c>
      <c r="F73" s="2">
        <v>0</v>
      </c>
      <c r="G73" s="2">
        <v>0</v>
      </c>
      <c r="H73" s="2">
        <v>1</v>
      </c>
      <c r="I73" s="11">
        <v>1</v>
      </c>
      <c r="J73" s="11">
        <v>0</v>
      </c>
      <c r="K73" s="11">
        <v>0</v>
      </c>
      <c r="L73" s="2">
        <v>0</v>
      </c>
      <c r="M73" s="2"/>
      <c r="N73" s="7">
        <f t="shared" si="11"/>
        <v>2</v>
      </c>
      <c r="O73" s="41">
        <f t="shared" si="12"/>
        <v>2.5</v>
      </c>
      <c r="P73" s="40"/>
      <c r="Q73" s="42">
        <v>0</v>
      </c>
      <c r="S73" s="42">
        <v>8</v>
      </c>
      <c r="T73" s="42">
        <v>8</v>
      </c>
      <c r="U73" s="8"/>
      <c r="V73" s="9"/>
      <c r="W73" s="41">
        <f t="shared" si="13"/>
        <v>0</v>
      </c>
      <c r="X73" s="10"/>
      <c r="Y73" s="47">
        <f t="shared" si="9"/>
        <v>18.5</v>
      </c>
      <c r="Z73" s="48" t="str">
        <f t="shared" si="10"/>
        <v>FAIL</v>
      </c>
    </row>
    <row r="74" spans="2:26" x14ac:dyDescent="0.25">
      <c r="B74" s="37">
        <v>13</v>
      </c>
      <c r="C74" s="37" t="s">
        <v>41</v>
      </c>
      <c r="D74" s="38" t="s">
        <v>177</v>
      </c>
      <c r="E74" s="39" t="s">
        <v>178</v>
      </c>
      <c r="F74" s="2">
        <v>0</v>
      </c>
      <c r="G74" s="2">
        <v>0</v>
      </c>
      <c r="H74" s="2">
        <v>1</v>
      </c>
      <c r="I74" s="11">
        <v>1</v>
      </c>
      <c r="J74" s="11">
        <v>0</v>
      </c>
      <c r="K74" s="11">
        <v>0</v>
      </c>
      <c r="L74" s="2">
        <v>1</v>
      </c>
      <c r="M74" s="2">
        <v>1</v>
      </c>
      <c r="N74" s="7">
        <f t="shared" si="11"/>
        <v>4</v>
      </c>
      <c r="O74" s="41">
        <f t="shared" si="12"/>
        <v>5</v>
      </c>
      <c r="P74" s="40"/>
      <c r="Q74" s="42">
        <v>8</v>
      </c>
      <c r="S74" s="42">
        <v>8</v>
      </c>
      <c r="T74" s="42">
        <v>8</v>
      </c>
      <c r="U74" s="8"/>
      <c r="V74" s="9">
        <v>19</v>
      </c>
      <c r="W74" s="41">
        <f t="shared" si="13"/>
        <v>23.75</v>
      </c>
      <c r="X74" s="10"/>
      <c r="Y74" s="47">
        <f t="shared" si="9"/>
        <v>52.75</v>
      </c>
      <c r="Z74" s="48" t="str">
        <f t="shared" si="10"/>
        <v>D</v>
      </c>
    </row>
    <row r="75" spans="2:26" x14ac:dyDescent="0.25">
      <c r="B75" s="37">
        <v>13</v>
      </c>
      <c r="C75" s="37" t="s">
        <v>41</v>
      </c>
      <c r="D75" s="38" t="s">
        <v>179</v>
      </c>
      <c r="E75" s="39" t="s">
        <v>180</v>
      </c>
      <c r="F75" s="2">
        <v>0</v>
      </c>
      <c r="G75" s="2">
        <v>0</v>
      </c>
      <c r="H75" s="2">
        <v>1</v>
      </c>
      <c r="I75" s="11">
        <v>1</v>
      </c>
      <c r="J75" s="11">
        <v>0</v>
      </c>
      <c r="K75" s="11">
        <v>0</v>
      </c>
      <c r="L75" s="2">
        <v>1</v>
      </c>
      <c r="M75" s="2"/>
      <c r="N75" s="7">
        <f t="shared" si="11"/>
        <v>3</v>
      </c>
      <c r="O75" s="41">
        <f t="shared" si="12"/>
        <v>3.75</v>
      </c>
      <c r="P75" s="40"/>
      <c r="Q75" s="42">
        <v>8</v>
      </c>
      <c r="S75" s="42">
        <v>8</v>
      </c>
      <c r="T75" s="42">
        <v>0</v>
      </c>
      <c r="U75" s="8"/>
      <c r="V75" s="9"/>
      <c r="W75" s="41">
        <f t="shared" si="13"/>
        <v>0</v>
      </c>
      <c r="X75" s="10"/>
      <c r="Y75" s="47">
        <f t="shared" si="9"/>
        <v>19.75</v>
      </c>
      <c r="Z75" s="48" t="str">
        <f t="shared" si="10"/>
        <v>FAIL</v>
      </c>
    </row>
    <row r="76" spans="2:26" x14ac:dyDescent="0.25">
      <c r="B76" s="37"/>
      <c r="C76" s="37"/>
      <c r="D76" s="38"/>
      <c r="E76" s="39"/>
      <c r="F76" s="2"/>
      <c r="G76" s="2"/>
      <c r="H76" s="2"/>
      <c r="I76" s="11"/>
      <c r="J76" s="11"/>
      <c r="K76" s="11"/>
      <c r="L76" s="2"/>
      <c r="M76" s="2"/>
      <c r="N76" s="7"/>
      <c r="O76" s="41"/>
      <c r="P76" s="40"/>
      <c r="Q76" s="42"/>
      <c r="S76" s="42"/>
      <c r="T76" s="42"/>
      <c r="U76" s="8"/>
      <c r="V76" s="9"/>
      <c r="W76" s="41"/>
      <c r="X76" s="10"/>
      <c r="Y76" s="47"/>
      <c r="Z76" s="48"/>
    </row>
    <row r="77" spans="2:26" x14ac:dyDescent="0.25">
      <c r="B77" s="37"/>
      <c r="C77" s="37"/>
      <c r="D77" s="38"/>
      <c r="E77" s="39"/>
      <c r="F77" s="2"/>
      <c r="G77" s="2"/>
      <c r="H77" s="2"/>
      <c r="I77" s="11"/>
      <c r="J77" s="11"/>
      <c r="K77" s="11"/>
      <c r="L77" s="2"/>
      <c r="M77" s="2"/>
      <c r="N77" s="7"/>
      <c r="O77" s="41"/>
      <c r="P77" s="40"/>
      <c r="Q77" s="42"/>
      <c r="S77" s="42"/>
      <c r="T77" s="42"/>
      <c r="U77" s="8"/>
      <c r="V77" s="9"/>
      <c r="W77" s="41"/>
      <c r="X77" s="10"/>
      <c r="Y77" s="47"/>
      <c r="Z77" s="48"/>
    </row>
    <row r="78" spans="2:26" x14ac:dyDescent="0.25">
      <c r="B78" s="37"/>
      <c r="C78" s="37"/>
      <c r="D78" s="38"/>
      <c r="E78" s="39"/>
      <c r="F78" s="2"/>
      <c r="G78" s="2"/>
      <c r="H78" s="2"/>
      <c r="I78" s="11"/>
      <c r="J78" s="11"/>
      <c r="K78" s="11"/>
      <c r="L78" s="2"/>
      <c r="M78" s="2"/>
      <c r="N78" s="7"/>
      <c r="O78" s="41"/>
      <c r="P78" s="40"/>
      <c r="Q78" s="42"/>
      <c r="S78" s="42"/>
      <c r="T78" s="42"/>
      <c r="U78" s="8"/>
      <c r="V78" s="9"/>
      <c r="W78" s="41"/>
      <c r="X78" s="10"/>
      <c r="Y78" s="47"/>
      <c r="Z78" s="48"/>
    </row>
    <row r="79" spans="2:26" x14ac:dyDescent="0.25">
      <c r="B79" s="37"/>
      <c r="C79" s="37"/>
      <c r="D79" s="38"/>
      <c r="E79" s="39"/>
      <c r="F79" s="2"/>
      <c r="G79" s="2"/>
      <c r="H79" s="2"/>
      <c r="I79" s="11"/>
      <c r="J79" s="11"/>
      <c r="K79" s="11"/>
      <c r="L79" s="2"/>
      <c r="M79" s="2"/>
      <c r="N79" s="7"/>
      <c r="O79" s="41"/>
      <c r="P79" s="40"/>
      <c r="Q79" s="42"/>
      <c r="S79" s="42"/>
      <c r="T79" s="42"/>
      <c r="U79" s="8"/>
      <c r="V79" s="9"/>
      <c r="W79" s="41"/>
      <c r="X79" s="10"/>
      <c r="Y79" s="47"/>
      <c r="Z79" s="48"/>
    </row>
    <row r="81" spans="2:5" x14ac:dyDescent="0.25">
      <c r="B81" s="61" t="s">
        <v>31</v>
      </c>
      <c r="C81" s="62"/>
      <c r="D81" s="62"/>
      <c r="E81" s="62"/>
    </row>
  </sheetData>
  <sortState ref="A5:AA75">
    <sortCondition ref="B5:B75"/>
  </sortState>
  <mergeCells count="3">
    <mergeCell ref="V2:W2"/>
    <mergeCell ref="Y2:Z2"/>
    <mergeCell ref="B81:E81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7" workbookViewId="0">
      <selection activeCell="O24" sqref="O24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5"/>
      <c r="C14" s="25"/>
      <c r="D14" s="1"/>
      <c r="E14" s="1"/>
      <c r="F14" s="1"/>
      <c r="G14" s="1"/>
      <c r="H14" s="1"/>
      <c r="I14" s="1"/>
      <c r="J14" s="1"/>
      <c r="K14" s="1"/>
      <c r="L14" s="1"/>
      <c r="M14" s="1"/>
      <c r="N14" s="63" t="s">
        <v>25</v>
      </c>
      <c r="O14" s="64"/>
    </row>
    <row r="15" spans="2:15" x14ac:dyDescent="0.25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8"/>
      <c r="O15" s="29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8" t="s">
        <v>24</v>
      </c>
      <c r="O16" s="29">
        <f>COUNTIF(Scores!Z5:Z64,"A")</f>
        <v>13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 t="s">
        <v>23</v>
      </c>
      <c r="O17" s="29">
        <f>COUNTIF(Scores!Z5:Z64,"B+")</f>
        <v>5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 t="s">
        <v>18</v>
      </c>
      <c r="O18" s="29">
        <f>COUNTIF(Scores!Z5:Z64,"B")</f>
        <v>7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 t="s">
        <v>19</v>
      </c>
      <c r="O19" s="29">
        <f>COUNTIF(Scores!Z5:Z64,"C+")</f>
        <v>9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8" t="s">
        <v>20</v>
      </c>
      <c r="O20" s="29">
        <f>COUNTIF(Scores!Z5:Z64,"C")</f>
        <v>5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8" t="s">
        <v>21</v>
      </c>
      <c r="O21" s="29">
        <f>COUNTIF(Scores!Z5:Z64,"D+")</f>
        <v>10</v>
      </c>
    </row>
    <row r="22" spans="2:15" x14ac:dyDescent="0.25">
      <c r="B22" s="1"/>
      <c r="C22" s="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8" t="s">
        <v>22</v>
      </c>
      <c r="O22" s="29">
        <f>COUNTIF(Scores!Z5:Z64,"FAIL")</f>
        <v>4</v>
      </c>
    </row>
    <row r="23" spans="2:15" ht="15.75" thickBo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0" t="s">
        <v>26</v>
      </c>
      <c r="O23" s="31">
        <f>COUNTIF(Scores!Z5:Z64,"I")</f>
        <v>0</v>
      </c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6" t="s">
        <v>39</v>
      </c>
      <c r="C31" s="67"/>
      <c r="D31" s="68"/>
      <c r="E31" s="27">
        <f>AVERAGE(Scores!W5:W64)</f>
        <v>26.75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5" t="s">
        <v>32</v>
      </c>
      <c r="C32" s="65"/>
      <c r="D32" s="65"/>
      <c r="E32" s="32">
        <f>AVERAGE(Scores!Y5:Y64)</f>
        <v>65.962500000000006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3" t="s">
        <v>30</v>
      </c>
      <c r="C33" s="33"/>
      <c r="D33" s="33"/>
      <c r="E33" s="33"/>
      <c r="F33" s="33"/>
      <c r="G33" s="33"/>
      <c r="H33" s="33"/>
      <c r="I33" s="1"/>
      <c r="J33" s="1"/>
      <c r="K33" s="1"/>
      <c r="L33" s="1"/>
      <c r="M33" s="1"/>
      <c r="N33" s="1"/>
      <c r="O33" s="1"/>
    </row>
    <row r="34" spans="2:15" x14ac:dyDescent="0.25">
      <c r="B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</cp:lastModifiedBy>
  <dcterms:created xsi:type="dcterms:W3CDTF">2009-12-15T00:51:19Z</dcterms:created>
  <dcterms:modified xsi:type="dcterms:W3CDTF">2013-12-23T08:09:47Z</dcterms:modified>
</cp:coreProperties>
</file>